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68" windowHeight="830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<sst xmlns="http://schemas.openxmlformats.org/spreadsheetml/2006/main" count="68" uniqueCount="56">
  <si>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x=</t>
  </si>
  <si>
    <r>
      <t>w</t>
    </r>
    <r>
      <rPr>
        <sz val="6"/>
        <rFont val="Symbol"/>
        <family val="1"/>
      </rPr>
      <t>0</t>
    </r>
    <r>
      <rPr>
        <sz val="10"/>
        <rFont val="Symbol"/>
        <family val="1"/>
      </rPr>
      <t>=</t>
    </r>
  </si>
  <si>
    <t>A=</t>
  </si>
  <si>
    <t>B=</t>
  </si>
  <si>
    <r>
      <t>w</t>
    </r>
    <r>
      <rPr>
        <sz val="6"/>
        <rFont val="Arial"/>
        <family val="2"/>
      </rPr>
      <t>D</t>
    </r>
    <r>
      <rPr>
        <sz val="10"/>
        <rFont val="Symbol"/>
        <family val="1"/>
      </rPr>
      <t>=</t>
    </r>
  </si>
  <si>
    <t>t [s]</t>
  </si>
  <si>
    <t>time step</t>
  </si>
  <si>
    <t>s</t>
  </si>
  <si>
    <r>
      <t>v</t>
    </r>
    <r>
      <rPr>
        <sz val="6"/>
        <rFont val="Arial"/>
        <family val="2"/>
      </rPr>
      <t>0</t>
    </r>
    <r>
      <rPr>
        <sz val="10"/>
        <rFont val="Arial"/>
        <family val="0"/>
      </rPr>
      <t>(t) [m]</t>
    </r>
  </si>
  <si>
    <r>
      <t>v</t>
    </r>
    <r>
      <rPr>
        <sz val="6"/>
        <rFont val="Arial"/>
        <family val="2"/>
      </rPr>
      <t>p</t>
    </r>
    <r>
      <rPr>
        <sz val="10"/>
        <rFont val="Arial"/>
        <family val="0"/>
      </rPr>
      <t>(t) [m]</t>
    </r>
  </si>
  <si>
    <t>1/s</t>
  </si>
  <si>
    <t>Integration constants</t>
  </si>
  <si>
    <t>v=</t>
  </si>
  <si>
    <t>m</t>
  </si>
  <si>
    <r>
      <t>w</t>
    </r>
    <r>
      <rPr>
        <sz val="10"/>
        <rFont val="Symbol"/>
        <family val="1"/>
      </rPr>
      <t>=</t>
    </r>
  </si>
  <si>
    <t>rad</t>
  </si>
  <si>
    <t>F=</t>
  </si>
  <si>
    <t>N</t>
  </si>
  <si>
    <t>K=</t>
  </si>
  <si>
    <t>m=</t>
  </si>
  <si>
    <r>
      <t>T</t>
    </r>
    <r>
      <rPr>
        <sz val="6"/>
        <rFont val="Arial"/>
        <family val="2"/>
      </rPr>
      <t>d</t>
    </r>
    <r>
      <rPr>
        <sz val="10"/>
        <rFont val="Arial"/>
        <family val="0"/>
      </rPr>
      <t>=</t>
    </r>
  </si>
  <si>
    <t>N/m</t>
  </si>
  <si>
    <t>kg</t>
  </si>
  <si>
    <t>Hz</t>
  </si>
  <si>
    <r>
      <t>f</t>
    </r>
    <r>
      <rPr>
        <sz val="6"/>
        <rFont val="Arial"/>
        <family val="2"/>
      </rPr>
      <t>0</t>
    </r>
    <r>
      <rPr>
        <sz val="10"/>
        <rFont val="Arial"/>
        <family val="0"/>
      </rPr>
      <t>=</t>
    </r>
  </si>
  <si>
    <r>
      <t>T</t>
    </r>
    <r>
      <rPr>
        <sz val="6"/>
        <rFont val="Arial"/>
        <family val="2"/>
      </rPr>
      <t>0</t>
    </r>
    <r>
      <rPr>
        <sz val="10"/>
        <rFont val="Arial"/>
        <family val="0"/>
      </rPr>
      <t>=</t>
    </r>
  </si>
  <si>
    <t>v(0)=</t>
  </si>
  <si>
    <t>v'(0)=</t>
  </si>
  <si>
    <t>m/s</t>
  </si>
  <si>
    <r>
      <t>v</t>
    </r>
    <r>
      <rPr>
        <sz val="10"/>
        <rFont val="Arial"/>
        <family val="0"/>
      </rPr>
      <t>(t) [m]</t>
    </r>
  </si>
  <si>
    <r>
      <t>b</t>
    </r>
    <r>
      <rPr>
        <sz val="10"/>
        <rFont val="Arial"/>
        <family val="0"/>
      </rPr>
      <t>=</t>
    </r>
  </si>
  <si>
    <r>
      <t>j</t>
    </r>
    <r>
      <rPr>
        <sz val="10"/>
        <rFont val="Arial"/>
        <family val="0"/>
      </rPr>
      <t>=</t>
    </r>
  </si>
  <si>
    <t>Harmonic excitation</t>
  </si>
  <si>
    <t>Damping</t>
  </si>
  <si>
    <t xml:space="preserve">Free damped vibration </t>
  </si>
  <si>
    <t>I=</t>
  </si>
  <si>
    <t>m4</t>
  </si>
  <si>
    <t>E=</t>
  </si>
  <si>
    <t>Pa</t>
  </si>
  <si>
    <t>EI=</t>
  </si>
  <si>
    <r>
      <t>d</t>
    </r>
    <r>
      <rPr>
        <sz val="10"/>
        <rFont val="Arial"/>
        <family val="0"/>
      </rPr>
      <t>=</t>
    </r>
  </si>
  <si>
    <t>M</t>
  </si>
  <si>
    <r>
      <t>K=1/</t>
    </r>
    <r>
      <rPr>
        <sz val="10"/>
        <rFont val="Symbol"/>
        <family val="1"/>
      </rPr>
      <t>d=</t>
    </r>
  </si>
  <si>
    <r>
      <t>r</t>
    </r>
    <r>
      <rPr>
        <sz val="10"/>
        <rFont val="Arial"/>
        <family val="0"/>
      </rPr>
      <t>=</t>
    </r>
  </si>
  <si>
    <t>kg/m3</t>
  </si>
  <si>
    <t>SDOF</t>
  </si>
  <si>
    <t>EI</t>
  </si>
  <si>
    <t>Nm^2</t>
  </si>
  <si>
    <t>section</t>
  </si>
  <si>
    <t>Cross</t>
  </si>
  <si>
    <t>Wood</t>
  </si>
  <si>
    <r>
      <t>L</t>
    </r>
    <r>
      <rPr>
        <sz val="6"/>
        <rFont val="Arial"/>
        <family val="2"/>
      </rPr>
      <t>0</t>
    </r>
    <r>
      <rPr>
        <sz val="10"/>
        <rFont val="Arial"/>
        <family val="0"/>
      </rPr>
      <t>=0,9*L</t>
    </r>
  </si>
  <si>
    <t>T=</t>
  </si>
  <si>
    <t>m^2</t>
  </si>
  <si>
    <t>m_added=</t>
  </si>
  <si>
    <t>m_struct=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</si>
</sst>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E+00"/>
  </numFmts>
  <fonts count="44">
    <font>
      <sz val="10"/>
      <name val="Arial"/>
      <family val="0"/>
    </font>
    <font>
      <sz val="10"/>
      <name val="Symbol"/>
      <family val="1"/>
    </font>
    <font>
      <sz val="6"/>
      <name val="Symbol"/>
      <family val="1"/>
    </font>
    <font>
      <sz val="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.25"/>
      <color indexed="8"/>
      <name val="Arial"/>
      <family val="0"/>
    </font>
    <font>
      <sz val="15.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right"/>
    </xf>
    <xf numFmtId="11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11" fontId="0" fillId="34" borderId="0" xfId="0" applyNumberFormat="1" applyFill="1" applyAlignment="1">
      <alignment/>
    </xf>
    <xf numFmtId="11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5475"/>
          <c:w val="0.9855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List1!$B$10</c:f>
              <c:strCache>
                <c:ptCount val="1"/>
                <c:pt idx="0">
                  <c:v>v0(t) [m]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List1!$A$11:$A$506</c:f>
              <c:numCache/>
            </c:numRef>
          </c:xVal>
          <c:yVal>
            <c:numRef>
              <c:f>List1!$B$11:$B$406</c:f>
              <c:numCache/>
            </c:numRef>
          </c:yVal>
          <c:smooth val="0"/>
        </c:ser>
        <c:ser>
          <c:idx val="1"/>
          <c:order val="1"/>
          <c:tx>
            <c:strRef>
              <c:f>List1!$C$10</c:f>
              <c:strCache>
                <c:ptCount val="1"/>
                <c:pt idx="0">
                  <c:v>vp(t) [m]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List1!$A$11:$A$506</c:f>
              <c:numCache/>
            </c:numRef>
          </c:xVal>
          <c:yVal>
            <c:numRef>
              <c:f>List1!$C$11:$C$506</c:f>
              <c:numCache/>
            </c:numRef>
          </c:yVal>
          <c:smooth val="0"/>
        </c:ser>
        <c:ser>
          <c:idx val="2"/>
          <c:order val="2"/>
          <c:tx>
            <c:strRef>
              <c:f>List1!$D$10</c:f>
              <c:strCache>
                <c:ptCount val="1"/>
                <c:pt idx="0">
                  <c:v>v(t) [m]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List1!$A$11:$A$506</c:f>
              <c:numCache/>
            </c:numRef>
          </c:xVal>
          <c:yVal>
            <c:numRef>
              <c:f>List1!$D$11:$D$506</c:f>
              <c:numCache/>
            </c:numRef>
          </c:yVal>
          <c:smooth val="0"/>
        </c:ser>
        <c:axId val="3158592"/>
        <c:axId val="28427329"/>
      </c:scatterChart>
      <c:valAx>
        <c:axId val="315859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7329"/>
        <c:crosses val="autoZero"/>
        <c:crossBetween val="midCat"/>
        <c:dispUnits/>
        <c:majorUnit val="1"/>
        <c:minorUnit val="0.1"/>
      </c:valAx>
      <c:valAx>
        <c:axId val="28427329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85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10125"/>
          <c:w val="0.660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2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.wmf" /><Relationship Id="rId8" Type="http://schemas.openxmlformats.org/officeDocument/2006/relationships/image" Target="../media/image7.wmf" /><Relationship Id="rId9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8</xdr:row>
      <xdr:rowOff>19050</xdr:rowOff>
    </xdr:from>
    <xdr:to>
      <xdr:col>16</xdr:col>
      <xdr:colOff>266700</xdr:colOff>
      <xdr:row>34</xdr:row>
      <xdr:rowOff>104775</xdr:rowOff>
    </xdr:to>
    <xdr:graphicFrame>
      <xdr:nvGraphicFramePr>
        <xdr:cNvPr id="1" name="Graf 1"/>
        <xdr:cNvGraphicFramePr/>
      </xdr:nvGraphicFramePr>
      <xdr:xfrm>
        <a:off x="2009775" y="1333500"/>
        <a:ext cx="65817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466725</xdr:colOff>
      <xdr:row>3</xdr:row>
      <xdr:rowOff>57150</xdr:rowOff>
    </xdr:from>
    <xdr:to>
      <xdr:col>19</xdr:col>
      <xdr:colOff>542925</xdr:colOff>
      <xdr:row>14</xdr:row>
      <xdr:rowOff>9525</xdr:rowOff>
    </xdr:to>
    <xdr:sp>
      <xdr:nvSpPr>
        <xdr:cNvPr id="2" name="Rectangle 18"/>
        <xdr:cNvSpPr>
          <a:spLocks/>
        </xdr:cNvSpPr>
      </xdr:nvSpPr>
      <xdr:spPr>
        <a:xfrm>
          <a:off x="10239375" y="552450"/>
          <a:ext cx="857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104775</xdr:rowOff>
    </xdr:from>
    <xdr:to>
      <xdr:col>20</xdr:col>
      <xdr:colOff>209550</xdr:colOff>
      <xdr:row>14</xdr:row>
      <xdr:rowOff>95250</xdr:rowOff>
    </xdr:to>
    <xdr:sp>
      <xdr:nvSpPr>
        <xdr:cNvPr id="3" name="Rectangle 17" descr="Tmavý šikmo nadol"/>
        <xdr:cNvSpPr>
          <a:spLocks/>
        </xdr:cNvSpPr>
      </xdr:nvSpPr>
      <xdr:spPr>
        <a:xfrm>
          <a:off x="9963150" y="2390775"/>
          <a:ext cx="638175" cy="152400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</xdr:row>
      <xdr:rowOff>47625</xdr:rowOff>
    </xdr:from>
    <xdr:to>
      <xdr:col>19</xdr:col>
      <xdr:colOff>66675</xdr:colOff>
      <xdr:row>13</xdr:row>
      <xdr:rowOff>114300</xdr:rowOff>
    </xdr:to>
    <xdr:sp>
      <xdr:nvSpPr>
        <xdr:cNvPr id="4" name="Line 19"/>
        <xdr:cNvSpPr>
          <a:spLocks/>
        </xdr:cNvSpPr>
      </xdr:nvSpPr>
      <xdr:spPr>
        <a:xfrm>
          <a:off x="9839325" y="54292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466725</xdr:colOff>
      <xdr:row>3</xdr:row>
      <xdr:rowOff>57150</xdr:rowOff>
    </xdr:from>
    <xdr:to>
      <xdr:col>19</xdr:col>
      <xdr:colOff>542925</xdr:colOff>
      <xdr:row>8</xdr:row>
      <xdr:rowOff>171450</xdr:rowOff>
    </xdr:to>
    <xdr:sp>
      <xdr:nvSpPr>
        <xdr:cNvPr id="5" name="Rectangle 20"/>
        <xdr:cNvSpPr>
          <a:spLocks/>
        </xdr:cNvSpPr>
      </xdr:nvSpPr>
      <xdr:spPr>
        <a:xfrm>
          <a:off x="10239375" y="552450"/>
          <a:ext cx="85725" cy="933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16</xdr:row>
      <xdr:rowOff>28575</xdr:rowOff>
    </xdr:from>
    <xdr:to>
      <xdr:col>19</xdr:col>
      <xdr:colOff>447675</xdr:colOff>
      <xdr:row>16</xdr:row>
      <xdr:rowOff>142875</xdr:rowOff>
    </xdr:to>
    <xdr:sp>
      <xdr:nvSpPr>
        <xdr:cNvPr id="6" name="Rectangle 21"/>
        <xdr:cNvSpPr>
          <a:spLocks/>
        </xdr:cNvSpPr>
      </xdr:nvSpPr>
      <xdr:spPr>
        <a:xfrm>
          <a:off x="9829800" y="2800350"/>
          <a:ext cx="3905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4</xdr:row>
      <xdr:rowOff>66675</xdr:rowOff>
    </xdr:from>
    <xdr:to>
      <xdr:col>21</xdr:col>
      <xdr:colOff>371475</xdr:colOff>
      <xdr:row>4</xdr:row>
      <xdr:rowOff>66675</xdr:rowOff>
    </xdr:to>
    <xdr:sp>
      <xdr:nvSpPr>
        <xdr:cNvPr id="7" name="Line 23"/>
        <xdr:cNvSpPr>
          <a:spLocks/>
        </xdr:cNvSpPr>
      </xdr:nvSpPr>
      <xdr:spPr>
        <a:xfrm flipV="1">
          <a:off x="11087100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3</xdr:row>
      <xdr:rowOff>28575</xdr:rowOff>
    </xdr:from>
    <xdr:to>
      <xdr:col>19</xdr:col>
      <xdr:colOff>19050</xdr:colOff>
      <xdr:row>3</xdr:row>
      <xdr:rowOff>28575</xdr:rowOff>
    </xdr:to>
    <xdr:sp>
      <xdr:nvSpPr>
        <xdr:cNvPr id="8" name="Line 24"/>
        <xdr:cNvSpPr>
          <a:spLocks/>
        </xdr:cNvSpPr>
      </xdr:nvSpPr>
      <xdr:spPr>
        <a:xfrm>
          <a:off x="8982075" y="5238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85725</xdr:rowOff>
    </xdr:from>
    <xdr:to>
      <xdr:col>17</xdr:col>
      <xdr:colOff>400050</xdr:colOff>
      <xdr:row>13</xdr:row>
      <xdr:rowOff>104775</xdr:rowOff>
    </xdr:to>
    <xdr:sp>
      <xdr:nvSpPr>
        <xdr:cNvPr id="9" name="Freeform 25" descr="Svetlý vodorovný"/>
        <xdr:cNvSpPr>
          <a:spLocks/>
        </xdr:cNvSpPr>
      </xdr:nvSpPr>
      <xdr:spPr>
        <a:xfrm>
          <a:off x="8715375" y="581025"/>
          <a:ext cx="361950" cy="1809750"/>
        </a:xfrm>
        <a:custGeom>
          <a:pathLst>
            <a:path h="190" w="38">
              <a:moveTo>
                <a:pt x="38" y="190"/>
              </a:moveTo>
              <a:lnTo>
                <a:pt x="38" y="0"/>
              </a:lnTo>
              <a:lnTo>
                <a:pt x="0" y="190"/>
              </a:lnTo>
              <a:lnTo>
                <a:pt x="38" y="190"/>
              </a:lnTo>
              <a:close/>
            </a:path>
          </a:pathLst>
        </a:cu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542925</xdr:colOff>
      <xdr:row>4</xdr:row>
      <xdr:rowOff>85725</xdr:rowOff>
    </xdr:from>
    <xdr:to>
      <xdr:col>21</xdr:col>
      <xdr:colOff>400050</xdr:colOff>
      <xdr:row>13</xdr:row>
      <xdr:rowOff>123825</xdr:rowOff>
    </xdr:to>
    <xdr:grpSp>
      <xdr:nvGrpSpPr>
        <xdr:cNvPr id="10" name="Group 35"/>
        <xdr:cNvGrpSpPr>
          <a:grpSpLocks/>
        </xdr:cNvGrpSpPr>
      </xdr:nvGrpSpPr>
      <xdr:grpSpPr>
        <a:xfrm>
          <a:off x="10934700" y="742950"/>
          <a:ext cx="476250" cy="1666875"/>
          <a:chOff x="1177" y="59"/>
          <a:chExt cx="51" cy="194"/>
        </a:xfrm>
        <a:solidFill>
          <a:srgbClr val="FFFFFF"/>
        </a:solidFill>
      </xdr:grpSpPr>
      <xdr:sp>
        <xdr:nvSpPr>
          <xdr:cNvPr id="11" name="Freeform 22"/>
          <xdr:cNvSpPr>
            <a:spLocks/>
          </xdr:cNvSpPr>
        </xdr:nvSpPr>
        <xdr:spPr>
          <a:xfrm>
            <a:off x="1177" y="59"/>
            <a:ext cx="51" cy="193"/>
          </a:xfrm>
          <a:custGeom>
            <a:pathLst>
              <a:path h="193" w="51">
                <a:moveTo>
                  <a:pt x="0" y="193"/>
                </a:moveTo>
                <a:cubicBezTo>
                  <a:pt x="0" y="184"/>
                  <a:pt x="1" y="156"/>
                  <a:pt x="3" y="137"/>
                </a:cubicBezTo>
                <a:cubicBezTo>
                  <a:pt x="5" y="118"/>
                  <a:pt x="11" y="94"/>
                  <a:pt x="15" y="77"/>
                </a:cubicBezTo>
                <a:cubicBezTo>
                  <a:pt x="19" y="60"/>
                  <a:pt x="23" y="50"/>
                  <a:pt x="29" y="37"/>
                </a:cubicBezTo>
                <a:cubicBezTo>
                  <a:pt x="35" y="24"/>
                  <a:pt x="46" y="8"/>
                  <a:pt x="51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7"/>
          <xdr:cNvSpPr>
            <a:spLocks/>
          </xdr:cNvSpPr>
        </xdr:nvSpPr>
        <xdr:spPr>
          <a:xfrm flipV="1">
            <a:off x="1177" y="66"/>
            <a:ext cx="2" cy="18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4</xdr:row>
      <xdr:rowOff>28575</xdr:rowOff>
    </xdr:from>
    <xdr:to>
      <xdr:col>21</xdr:col>
      <xdr:colOff>28575</xdr:colOff>
      <xdr:row>5</xdr:row>
      <xdr:rowOff>38100</xdr:rowOff>
    </xdr:to>
    <xdr:sp>
      <xdr:nvSpPr>
        <xdr:cNvPr id="13" name="Oval 26" descr="Široký šikmo nadol"/>
        <xdr:cNvSpPr>
          <a:spLocks/>
        </xdr:cNvSpPr>
      </xdr:nvSpPr>
      <xdr:spPr>
        <a:xfrm>
          <a:off x="10858500" y="685800"/>
          <a:ext cx="180975" cy="171450"/>
        </a:xfrm>
        <a:prstGeom prst="ellipse">
          <a:avLst/>
        </a:prstGeom>
        <a:pattFill prst="wdDnDiag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13</xdr:row>
      <xdr:rowOff>104775</xdr:rowOff>
    </xdr:from>
    <xdr:to>
      <xdr:col>21</xdr:col>
      <xdr:colOff>257175</xdr:colOff>
      <xdr:row>14</xdr:row>
      <xdr:rowOff>95250</xdr:rowOff>
    </xdr:to>
    <xdr:sp>
      <xdr:nvSpPr>
        <xdr:cNvPr id="14" name="Rectangle 28" descr="Tmavý šikmo nadol"/>
        <xdr:cNvSpPr>
          <a:spLocks/>
        </xdr:cNvSpPr>
      </xdr:nvSpPr>
      <xdr:spPr>
        <a:xfrm>
          <a:off x="10639425" y="2390775"/>
          <a:ext cx="628650" cy="152400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33</xdr:row>
      <xdr:rowOff>114300</xdr:rowOff>
    </xdr:from>
    <xdr:to>
      <xdr:col>7</xdr:col>
      <xdr:colOff>314325</xdr:colOff>
      <xdr:row>35</xdr:row>
      <xdr:rowOff>152400</xdr:rowOff>
    </xdr:to>
    <xdr:grpSp>
      <xdr:nvGrpSpPr>
        <xdr:cNvPr id="15" name="Group 34"/>
        <xdr:cNvGrpSpPr>
          <a:grpSpLocks/>
        </xdr:cNvGrpSpPr>
      </xdr:nvGrpSpPr>
      <xdr:grpSpPr>
        <a:xfrm>
          <a:off x="3267075" y="5638800"/>
          <a:ext cx="809625" cy="361950"/>
          <a:chOff x="365" y="648"/>
          <a:chExt cx="99" cy="38"/>
        </a:xfrm>
        <a:solidFill>
          <a:srgbClr val="FFFFFF"/>
        </a:solidFill>
      </xdr:grpSpPr>
      <xdr:grpSp>
        <xdr:nvGrpSpPr>
          <xdr:cNvPr id="16" name="Group 33"/>
          <xdr:cNvGrpSpPr>
            <a:grpSpLocks/>
          </xdr:cNvGrpSpPr>
        </xdr:nvGrpSpPr>
        <xdr:grpSpPr>
          <a:xfrm>
            <a:off x="365" y="653"/>
            <a:ext cx="99" cy="33"/>
            <a:chOff x="355" y="644"/>
            <a:chExt cx="99" cy="33"/>
          </a:xfrm>
          <a:solidFill>
            <a:srgbClr val="FFFFFF"/>
          </a:solidFill>
        </xdr:grpSpPr>
        <xdr:sp>
          <xdr:nvSpPr>
            <xdr:cNvPr id="17" name="Line 29"/>
            <xdr:cNvSpPr>
              <a:spLocks/>
            </xdr:cNvSpPr>
          </xdr:nvSpPr>
          <xdr:spPr>
            <a:xfrm>
              <a:off x="355" y="663"/>
              <a:ext cx="9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30"/>
            <xdr:cNvSpPr>
              <a:spLocks/>
            </xdr:cNvSpPr>
          </xdr:nvSpPr>
          <xdr:spPr>
            <a:xfrm flipV="1">
              <a:off x="357" y="645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31"/>
            <xdr:cNvSpPr>
              <a:spLocks/>
            </xdr:cNvSpPr>
          </xdr:nvSpPr>
          <xdr:spPr>
            <a:xfrm flipV="1">
              <a:off x="452" y="644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Text Box 32"/>
          <xdr:cNvSpPr txBox="1">
            <a:spLocks noChangeArrowheads="1"/>
          </xdr:cNvSpPr>
        </xdr:nvSpPr>
        <xdr:spPr>
          <a:xfrm>
            <a:off x="387" y="648"/>
            <a:ext cx="6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Td</a:t>
            </a:r>
          </a:p>
        </xdr:txBody>
      </xdr:sp>
    </xdr:grpSp>
    <xdr:clientData/>
  </xdr:twoCellAnchor>
  <xdr:twoCellAnchor>
    <xdr:from>
      <xdr:col>21</xdr:col>
      <xdr:colOff>542925</xdr:colOff>
      <xdr:row>4</xdr:row>
      <xdr:rowOff>57150</xdr:rowOff>
    </xdr:from>
    <xdr:to>
      <xdr:col>21</xdr:col>
      <xdr:colOff>542925</xdr:colOff>
      <xdr:row>13</xdr:row>
      <xdr:rowOff>95250</xdr:rowOff>
    </xdr:to>
    <xdr:sp>
      <xdr:nvSpPr>
        <xdr:cNvPr id="21" name="Line 36"/>
        <xdr:cNvSpPr>
          <a:spLocks/>
        </xdr:cNvSpPr>
      </xdr:nvSpPr>
      <xdr:spPr>
        <a:xfrm>
          <a:off x="11553825" y="7143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3"/>
  <sheetViews>
    <sheetView tabSelected="1" zoomScalePageLayoutView="0" workbookViewId="0" topLeftCell="A1">
      <selection activeCell="U26" sqref="U26"/>
    </sheetView>
  </sheetViews>
  <sheetFormatPr defaultColWidth="9.140625" defaultRowHeight="12.75"/>
  <cols>
    <col min="1" max="1" width="5.28125" style="0" customWidth="1"/>
    <col min="2" max="2" width="9.28125" style="0" bestFit="1" customWidth="1"/>
    <col min="3" max="4" width="8.28125" style="0" customWidth="1"/>
    <col min="5" max="5" width="14.7109375" style="0" customWidth="1"/>
    <col min="6" max="7" width="5.28125" style="0" customWidth="1"/>
    <col min="8" max="8" width="5.8515625" style="0" customWidth="1"/>
    <col min="9" max="9" width="9.00390625" style="0" customWidth="1"/>
    <col min="10" max="10" width="7.00390625" style="0" customWidth="1"/>
    <col min="11" max="11" width="9.28125" style="0" bestFit="1" customWidth="1"/>
    <col min="12" max="13" width="5.28125" style="0" customWidth="1"/>
    <col min="14" max="14" width="10.7109375" style="0" customWidth="1"/>
    <col min="15" max="15" width="6.8515625" style="0" customWidth="1"/>
    <col min="17" max="17" width="5.28125" style="0" customWidth="1"/>
    <col min="19" max="19" width="7.28125" style="0" customWidth="1"/>
    <col min="20" max="21" width="9.28125" style="0" bestFit="1" customWidth="1"/>
    <col min="22" max="22" width="9.421875" style="0" bestFit="1" customWidth="1"/>
    <col min="24" max="24" width="6.57421875" style="0" customWidth="1"/>
  </cols>
  <sheetData>
    <row r="1" spans="1:21" ht="13.5" thickBot="1">
      <c r="A1" s="17" t="s">
        <v>34</v>
      </c>
      <c r="B1" s="18"/>
      <c r="C1" s="18"/>
      <c r="D1" s="18"/>
      <c r="E1" s="18" t="s">
        <v>33</v>
      </c>
      <c r="F1" s="18"/>
      <c r="G1" s="18"/>
      <c r="H1" s="18"/>
      <c r="I1" s="19"/>
      <c r="J1" s="17" t="s">
        <v>32</v>
      </c>
      <c r="K1" s="18"/>
      <c r="L1" s="18"/>
      <c r="M1" s="18"/>
      <c r="N1" s="18"/>
      <c r="O1" s="18"/>
      <c r="P1" s="18"/>
      <c r="Q1" s="19"/>
      <c r="U1" s="27" t="s">
        <v>45</v>
      </c>
    </row>
    <row r="2" spans="1:17" ht="12.75">
      <c r="A2" s="13" t="s">
        <v>18</v>
      </c>
      <c r="B2" s="38">
        <f>U24</f>
        <v>2045823.713388953</v>
      </c>
      <c r="C2" s="7" t="s">
        <v>21</v>
      </c>
      <c r="D2" s="8" t="s">
        <v>0</v>
      </c>
      <c r="E2" s="24">
        <v>0.1</v>
      </c>
      <c r="F2" s="7"/>
      <c r="G2" s="26" t="s">
        <v>26</v>
      </c>
      <c r="H2" s="24">
        <v>0</v>
      </c>
      <c r="I2" s="10" t="s">
        <v>13</v>
      </c>
      <c r="J2" s="20" t="s">
        <v>14</v>
      </c>
      <c r="K2" s="25">
        <v>3.14</v>
      </c>
      <c r="L2" s="4" t="s">
        <v>10</v>
      </c>
      <c r="M2" s="22" t="s">
        <v>30</v>
      </c>
      <c r="N2" s="21">
        <f>K2/B4</f>
        <v>0.4969598382288637</v>
      </c>
      <c r="O2" s="4"/>
      <c r="P2" s="4"/>
      <c r="Q2" s="5"/>
    </row>
    <row r="3" spans="1:23" ht="12.75">
      <c r="A3" s="13" t="s">
        <v>19</v>
      </c>
      <c r="B3" s="39">
        <f>U25+U26</f>
        <v>51245</v>
      </c>
      <c r="C3" s="7" t="s">
        <v>22</v>
      </c>
      <c r="D3" s="8" t="s">
        <v>4</v>
      </c>
      <c r="E3" s="9">
        <f>B4*SQRT(1-E2^2)</f>
        <v>6.286746558131281</v>
      </c>
      <c r="F3" s="7" t="s">
        <v>10</v>
      </c>
      <c r="G3" s="26" t="s">
        <v>27</v>
      </c>
      <c r="H3" s="24">
        <v>0</v>
      </c>
      <c r="I3" s="10" t="s">
        <v>28</v>
      </c>
      <c r="J3" s="13" t="s">
        <v>16</v>
      </c>
      <c r="K3" s="23">
        <v>100000</v>
      </c>
      <c r="L3" s="7" t="s">
        <v>17</v>
      </c>
      <c r="M3" s="7"/>
      <c r="N3" s="7"/>
      <c r="O3" s="7"/>
      <c r="P3" s="7"/>
      <c r="Q3" s="10"/>
      <c r="R3" s="27" t="s">
        <v>16</v>
      </c>
      <c r="S3">
        <v>1</v>
      </c>
      <c r="U3" s="30" t="s">
        <v>40</v>
      </c>
      <c r="V3" s="33">
        <f>1/U22*R15*X9/2*2/3*R15</f>
        <v>4.888006691170265E-07</v>
      </c>
      <c r="W3" t="s">
        <v>13</v>
      </c>
    </row>
    <row r="4" spans="1:17" ht="12.75">
      <c r="A4" s="11" t="s">
        <v>1</v>
      </c>
      <c r="B4" s="9">
        <f>SQRT(B2/B3)</f>
        <v>6.318418025872633</v>
      </c>
      <c r="C4" s="7" t="s">
        <v>10</v>
      </c>
      <c r="D4" s="26" t="s">
        <v>20</v>
      </c>
      <c r="E4" s="7">
        <f>2*3.1415/E3</f>
        <v>0.9994040545301711</v>
      </c>
      <c r="F4" s="7" t="s">
        <v>7</v>
      </c>
      <c r="G4" s="7" t="s">
        <v>11</v>
      </c>
      <c r="H4" s="7"/>
      <c r="I4" s="10"/>
      <c r="J4" s="10" t="s">
        <v>52</v>
      </c>
      <c r="K4" s="32">
        <f>2*PI()/K2</f>
        <v>2.0010144290380847</v>
      </c>
      <c r="L4" s="7" t="s">
        <v>7</v>
      </c>
      <c r="M4" s="12" t="s">
        <v>12</v>
      </c>
      <c r="N4" s="9">
        <f>K3/B2*1/SQRT((1-N2^2)^2+(2*E2*N2)^2)</f>
        <v>0.06435297090979905</v>
      </c>
      <c r="O4" s="7" t="s">
        <v>13</v>
      </c>
      <c r="P4" s="7"/>
      <c r="Q4" s="10"/>
    </row>
    <row r="5" spans="1:17" ht="12.75">
      <c r="A5" s="13" t="s">
        <v>24</v>
      </c>
      <c r="B5" s="9">
        <f>B4/(2*PI())</f>
        <v>1.0056074613385646</v>
      </c>
      <c r="C5" s="7" t="s">
        <v>23</v>
      </c>
      <c r="D5" s="7"/>
      <c r="F5" s="7"/>
      <c r="H5" s="26" t="s">
        <v>2</v>
      </c>
      <c r="I5" s="9">
        <f>H2-N4*SIN(N6)</f>
        <v>-0.008420864887290271</v>
      </c>
      <c r="J5" s="6"/>
      <c r="K5" s="7"/>
      <c r="L5" s="7"/>
      <c r="M5" s="7"/>
      <c r="N5" s="7"/>
      <c r="O5" s="7"/>
      <c r="P5" s="7"/>
      <c r="Q5" s="10"/>
    </row>
    <row r="6" spans="1:17" ht="12.75">
      <c r="A6" s="13" t="s">
        <v>25</v>
      </c>
      <c r="B6" s="9">
        <f>1/B5</f>
        <v>0.9944238069483887</v>
      </c>
      <c r="C6" s="7" t="s">
        <v>7</v>
      </c>
      <c r="D6" s="7"/>
      <c r="F6" s="7"/>
      <c r="H6" s="26" t="s">
        <v>3</v>
      </c>
      <c r="I6" s="9">
        <f>(H3+E2*B4*I5-N4*K2*COS(N6))/E3</f>
        <v>-0.03271191515294752</v>
      </c>
      <c r="J6" s="6"/>
      <c r="K6" s="7"/>
      <c r="L6" s="7"/>
      <c r="M6" s="8" t="s">
        <v>31</v>
      </c>
      <c r="N6" s="9">
        <f>ATAN(2*E2*N2/(1-N2^2))</f>
        <v>0.1312306703120694</v>
      </c>
      <c r="O6" s="7" t="s">
        <v>15</v>
      </c>
      <c r="P6" s="7"/>
      <c r="Q6" s="10"/>
    </row>
    <row r="7" spans="1:17" ht="12.75">
      <c r="A7" s="13"/>
      <c r="C7" s="7"/>
      <c r="D7" s="7"/>
      <c r="E7" s="7"/>
      <c r="F7" s="7"/>
      <c r="J7" s="6"/>
      <c r="L7" s="7"/>
      <c r="M7" s="7"/>
      <c r="N7" s="7"/>
      <c r="O7" s="7"/>
      <c r="P7" s="7"/>
      <c r="Q7" s="10"/>
    </row>
    <row r="8" spans="1:21" ht="13.5" thickBot="1">
      <c r="A8" s="14"/>
      <c r="B8" s="15"/>
      <c r="C8" s="15"/>
      <c r="D8" s="15"/>
      <c r="E8" s="15"/>
      <c r="F8" s="15"/>
      <c r="G8" s="15"/>
      <c r="H8" s="15"/>
      <c r="I8" s="16"/>
      <c r="J8" s="14"/>
      <c r="K8" s="15"/>
      <c r="L8" s="15"/>
      <c r="M8" s="15"/>
      <c r="N8" s="15"/>
      <c r="O8" s="15"/>
      <c r="P8" s="15"/>
      <c r="Q8" s="16"/>
      <c r="R8" t="s">
        <v>41</v>
      </c>
      <c r="U8" s="31" t="s">
        <v>46</v>
      </c>
    </row>
    <row r="9" spans="1:24" ht="25.5">
      <c r="A9" s="3" t="s">
        <v>6</v>
      </c>
      <c r="B9" s="1">
        <v>0.02</v>
      </c>
      <c r="S9" s="35">
        <v>16</v>
      </c>
      <c r="T9" t="s">
        <v>13</v>
      </c>
      <c r="W9" s="27" t="s">
        <v>51</v>
      </c>
      <c r="X9">
        <f>0.9*S9</f>
        <v>14.4</v>
      </c>
    </row>
    <row r="10" spans="1:4" ht="12.75">
      <c r="A10" t="s">
        <v>5</v>
      </c>
      <c r="B10" s="2" t="s">
        <v>8</v>
      </c>
      <c r="C10" s="2" t="s">
        <v>9</v>
      </c>
      <c r="D10" t="s">
        <v>29</v>
      </c>
    </row>
    <row r="11" spans="1:4" ht="12.75">
      <c r="A11" s="2">
        <v>0</v>
      </c>
      <c r="B11" s="2">
        <f aca="true" t="shared" si="0" ref="B11:B74">EXP(-$E$2*$B$4*A11)*($I$5*COS($E$3*A11)+$I$6*SIN($E$3*A11))</f>
        <v>-0.008420864887290271</v>
      </c>
      <c r="C11" s="2">
        <f aca="true" t="shared" si="1" ref="C11:C74">$N$4*SIN($K$2*A11+$N$6)</f>
        <v>0.008420864887290271</v>
      </c>
      <c r="D11" s="2">
        <f>B11+C11</f>
        <v>0</v>
      </c>
    </row>
    <row r="12" spans="1:4" ht="12.75">
      <c r="A12" s="2">
        <f aca="true" t="shared" si="2" ref="A12:A75">A11+$B$9</f>
        <v>0.02</v>
      </c>
      <c r="B12" s="2">
        <f t="shared" si="0"/>
        <v>-0.012300168814547074</v>
      </c>
      <c r="C12" s="2">
        <f t="shared" si="1"/>
        <v>0.012408249326023352</v>
      </c>
      <c r="D12" s="2">
        <f aca="true" t="shared" si="3" ref="D12:D75">B12+C12</f>
        <v>0.00010808051147627798</v>
      </c>
    </row>
    <row r="13" spans="1:4" ht="12.75">
      <c r="A13" s="2">
        <f t="shared" si="2"/>
        <v>0.04</v>
      </c>
      <c r="B13" s="2">
        <f t="shared" si="0"/>
        <v>-0.01588895547904522</v>
      </c>
      <c r="C13" s="2">
        <f t="shared" si="1"/>
        <v>0.01634671369564917</v>
      </c>
      <c r="D13" s="2">
        <f t="shared" si="3"/>
        <v>0.00045775821660394914</v>
      </c>
    </row>
    <row r="14" spans="1:4" ht="12.75">
      <c r="A14" s="2">
        <f t="shared" si="2"/>
        <v>0.06</v>
      </c>
      <c r="B14" s="2">
        <f t="shared" si="0"/>
        <v>-0.019137959522278366</v>
      </c>
      <c r="C14" s="2">
        <f t="shared" si="1"/>
        <v>0.02022073042704203</v>
      </c>
      <c r="D14" s="2">
        <f t="shared" si="3"/>
        <v>0.0010827709047636636</v>
      </c>
    </row>
    <row r="15" spans="1:18" ht="12.75">
      <c r="A15" s="2">
        <f t="shared" si="2"/>
        <v>0.08</v>
      </c>
      <c r="B15" s="2">
        <f t="shared" si="0"/>
        <v>-0.02200449595619529</v>
      </c>
      <c r="C15" s="2">
        <f t="shared" si="1"/>
        <v>0.024015026038726597</v>
      </c>
      <c r="D15" s="2">
        <f t="shared" si="3"/>
        <v>0.002010530082531308</v>
      </c>
      <c r="R15" s="31">
        <f>S3*X9</f>
        <v>14.4</v>
      </c>
    </row>
    <row r="16" spans="1:4" ht="12.75">
      <c r="A16" s="2">
        <f t="shared" si="2"/>
        <v>0.1</v>
      </c>
      <c r="B16" s="2">
        <f t="shared" si="0"/>
        <v>-0.024452968135259982</v>
      </c>
      <c r="C16" s="2">
        <f t="shared" si="1"/>
        <v>0.027714641353250836</v>
      </c>
      <c r="D16" s="2">
        <f t="shared" si="3"/>
        <v>0.003261673217990854</v>
      </c>
    </row>
    <row r="17" spans="1:19" ht="12.75">
      <c r="A17" s="2">
        <f t="shared" si="2"/>
        <v>0.12000000000000001</v>
      </c>
      <c r="B17" s="2">
        <f t="shared" si="0"/>
        <v>-0.02645525142469012</v>
      </c>
      <c r="C17" s="2">
        <f t="shared" si="1"/>
        <v>0.03130499047440155</v>
      </c>
      <c r="D17" s="2">
        <f t="shared" si="3"/>
        <v>0.004849739049711432</v>
      </c>
      <c r="R17" t="s">
        <v>49</v>
      </c>
      <c r="S17" s="35">
        <v>0.95</v>
      </c>
    </row>
    <row r="18" spans="1:20" ht="12.75">
      <c r="A18" s="2">
        <f t="shared" si="2"/>
        <v>0.14</v>
      </c>
      <c r="B18" s="2">
        <f t="shared" si="0"/>
        <v>-0.027990949625158093</v>
      </c>
      <c r="C18" s="2">
        <f t="shared" si="1"/>
        <v>0.0347719182927422</v>
      </c>
      <c r="D18" s="2">
        <f t="shared" si="3"/>
        <v>0.006780968667584104</v>
      </c>
      <c r="R18" t="s">
        <v>48</v>
      </c>
      <c r="T18" s="36">
        <v>0.95</v>
      </c>
    </row>
    <row r="19" spans="1:22" ht="12.75">
      <c r="A19" s="2">
        <f t="shared" si="2"/>
        <v>0.16</v>
      </c>
      <c r="B19" s="2">
        <f t="shared" si="0"/>
        <v>-0.02904752329142148</v>
      </c>
      <c r="C19" s="2">
        <f t="shared" si="1"/>
        <v>0.038101756292754835</v>
      </c>
      <c r="D19" s="2">
        <f t="shared" si="3"/>
        <v>0.009054233001333355</v>
      </c>
      <c r="S19" s="29" t="s">
        <v>43</v>
      </c>
      <c r="U19" s="35">
        <v>2500</v>
      </c>
      <c r="V19" t="s">
        <v>44</v>
      </c>
    </row>
    <row r="20" spans="1:22" ht="12.75">
      <c r="A20" s="2">
        <f t="shared" si="2"/>
        <v>0.18</v>
      </c>
      <c r="B20" s="2">
        <f t="shared" si="0"/>
        <v>-0.029620291121275268</v>
      </c>
      <c r="C20" s="2">
        <f t="shared" si="1"/>
        <v>0.04128137644156419</v>
      </c>
      <c r="D20" s="2">
        <f t="shared" si="3"/>
        <v>0.011661085320288922</v>
      </c>
      <c r="R20" t="s">
        <v>50</v>
      </c>
      <c r="S20" t="s">
        <v>37</v>
      </c>
      <c r="U20" s="37">
        <v>30000000000</v>
      </c>
      <c r="V20" t="s">
        <v>38</v>
      </c>
    </row>
    <row r="21" spans="1:22" ht="12.75">
      <c r="A21" s="2">
        <f t="shared" si="2"/>
        <v>0.19999999999999998</v>
      </c>
      <c r="B21" s="2">
        <f t="shared" si="0"/>
        <v>-0.0297123075607325</v>
      </c>
      <c r="C21" s="2">
        <f t="shared" si="1"/>
        <v>0.04429824294678508</v>
      </c>
      <c r="D21" s="2">
        <f t="shared" si="3"/>
        <v>0.014585935386052584</v>
      </c>
      <c r="S21" t="s">
        <v>35</v>
      </c>
      <c r="U21">
        <f>1/12*T18*S17^3</f>
        <v>0.06787552083333333</v>
      </c>
      <c r="V21" t="s">
        <v>36</v>
      </c>
    </row>
    <row r="22" spans="1:22" ht="12.75">
      <c r="A22" s="2">
        <f t="shared" si="2"/>
        <v>0.21999999999999997</v>
      </c>
      <c r="B22" s="2">
        <f t="shared" si="0"/>
        <v>-0.0293341216421599</v>
      </c>
      <c r="C22" s="2">
        <f t="shared" si="1"/>
        <v>0.04714046167943564</v>
      </c>
      <c r="D22" s="2">
        <f t="shared" si="3"/>
        <v>0.017806340037275742</v>
      </c>
      <c r="S22" t="s">
        <v>39</v>
      </c>
      <c r="U22" s="28">
        <f>U21*U20</f>
        <v>2036265624.9999998</v>
      </c>
      <c r="V22" t="s">
        <v>47</v>
      </c>
    </row>
    <row r="23" spans="1:22" ht="12.75">
      <c r="A23" s="2">
        <f t="shared" si="2"/>
        <v>0.23999999999999996</v>
      </c>
      <c r="B23" s="2">
        <f t="shared" si="0"/>
        <v>-0.028503423817222245</v>
      </c>
      <c r="C23" s="2">
        <f t="shared" si="1"/>
        <v>0.04979682706706438</v>
      </c>
      <c r="D23" s="2">
        <f t="shared" si="3"/>
        <v>0.021293403249842132</v>
      </c>
      <c r="S23" s="34" t="s">
        <v>2</v>
      </c>
      <c r="U23">
        <f>S17*T18</f>
        <v>0.9025</v>
      </c>
      <c r="V23" s="34" t="s">
        <v>53</v>
      </c>
    </row>
    <row r="24" spans="1:22" ht="12.75">
      <c r="A24" s="2">
        <f t="shared" si="2"/>
        <v>0.25999999999999995</v>
      </c>
      <c r="B24" s="2">
        <f t="shared" si="0"/>
        <v>-0.02724458914157825</v>
      </c>
      <c r="C24" s="2">
        <f t="shared" si="1"/>
        <v>0.05225686627221268</v>
      </c>
      <c r="D24" s="2">
        <f t="shared" si="3"/>
        <v>0.025012277130634433</v>
      </c>
      <c r="S24" t="s">
        <v>42</v>
      </c>
      <c r="U24" s="28">
        <f>1/V3</f>
        <v>2045823.713388953</v>
      </c>
      <c r="V24" t="s">
        <v>21</v>
      </c>
    </row>
    <row r="25" spans="1:22" ht="12.75">
      <c r="A25" s="2">
        <f t="shared" si="2"/>
        <v>0.27999999999999997</v>
      </c>
      <c r="B25" s="2">
        <f t="shared" si="0"/>
        <v>-0.02558812659194738</v>
      </c>
      <c r="C25" s="2">
        <f t="shared" si="1"/>
        <v>0.054510880482037574</v>
      </c>
      <c r="D25" s="2">
        <f t="shared" si="3"/>
        <v>0.028922753890090195</v>
      </c>
      <c r="S25" s="34" t="s">
        <v>55</v>
      </c>
      <c r="U25">
        <f>X9/2*S17*T18*U19</f>
        <v>16244.999999999998</v>
      </c>
      <c r="V25" t="s">
        <v>22</v>
      </c>
    </row>
    <row r="26" spans="1:22" ht="12.75">
      <c r="A26" s="2">
        <f t="shared" si="2"/>
        <v>0.3</v>
      </c>
      <c r="B26" s="2">
        <f t="shared" si="0"/>
        <v>-0.023570045530288415</v>
      </c>
      <c r="C26" s="2">
        <f t="shared" si="1"/>
        <v>0.05654998314630813</v>
      </c>
      <c r="D26" s="2">
        <f t="shared" si="3"/>
        <v>0.032979937616019715</v>
      </c>
      <c r="S26" s="34" t="s">
        <v>54</v>
      </c>
      <c r="U26" s="35">
        <v>35000</v>
      </c>
      <c r="V26" t="s">
        <v>22</v>
      </c>
    </row>
    <row r="27" spans="1:4" ht="12.75">
      <c r="A27" s="2">
        <f t="shared" si="2"/>
        <v>0.32</v>
      </c>
      <c r="B27" s="2">
        <f t="shared" si="0"/>
        <v>-0.021231151359693903</v>
      </c>
      <c r="C27" s="2">
        <f t="shared" si="1"/>
        <v>0.05836613501302096</v>
      </c>
      <c r="D27" s="2">
        <f t="shared" si="3"/>
        <v>0.037134983653327056</v>
      </c>
    </row>
    <row r="28" spans="1:4" ht="12.75">
      <c r="A28" s="2">
        <f t="shared" si="2"/>
        <v>0.34</v>
      </c>
      <c r="B28" s="2">
        <f t="shared" si="0"/>
        <v>-0.01861628323108814</v>
      </c>
      <c r="C28" s="2">
        <f t="shared" si="1"/>
        <v>0.05995217582350502</v>
      </c>
      <c r="D28" s="2">
        <f t="shared" si="3"/>
        <v>0.04133589259241688</v>
      </c>
    </row>
    <row r="29" spans="1:4" ht="12.75">
      <c r="A29" s="2">
        <f t="shared" si="2"/>
        <v>0.36000000000000004</v>
      </c>
      <c r="B29" s="2">
        <f t="shared" si="0"/>
        <v>-0.01577350725146957</v>
      </c>
      <c r="C29" s="2">
        <f t="shared" si="1"/>
        <v>0.06130185254205663</v>
      </c>
      <c r="D29" s="2">
        <f t="shared" si="3"/>
        <v>0.045528345290587066</v>
      </c>
    </row>
    <row r="30" spans="1:4" ht="12.75">
      <c r="A30" s="2">
        <f t="shared" si="2"/>
        <v>0.38000000000000006</v>
      </c>
      <c r="B30" s="2">
        <f t="shared" si="0"/>
        <v>-0.012753279009505378</v>
      </c>
      <c r="C30" s="2">
        <f t="shared" si="1"/>
        <v>0.06240984400880796</v>
      </c>
      <c r="D30" s="2">
        <f t="shared" si="3"/>
        <v>0.049656564999302585</v>
      </c>
    </row>
    <row r="31" spans="1:4" ht="12.75">
      <c r="A31" s="2">
        <f t="shared" si="2"/>
        <v>0.4000000000000001</v>
      </c>
      <c r="B31" s="2">
        <f t="shared" si="0"/>
        <v>-0.009607589372672002</v>
      </c>
      <c r="C31" s="2">
        <f t="shared" si="1"/>
        <v>0.06327178191863393</v>
      </c>
      <c r="D31" s="2">
        <f t="shared" si="3"/>
        <v>0.05366419254596193</v>
      </c>
    </row>
    <row r="32" spans="1:4" ht="12.75">
      <c r="A32" s="2">
        <f t="shared" si="2"/>
        <v>0.4200000000000001</v>
      </c>
      <c r="B32" s="2">
        <f t="shared" si="0"/>
        <v>-0.006389107425318648</v>
      </c>
      <c r="C32" s="2">
        <f t="shared" si="1"/>
        <v>0.06388426804338754</v>
      </c>
      <c r="D32" s="2">
        <f t="shared" si="3"/>
        <v>0.05749516061806889</v>
      </c>
    </row>
    <row r="33" spans="1:4" ht="12.75">
      <c r="A33" s="2">
        <f t="shared" si="2"/>
        <v>0.4400000000000001</v>
      </c>
      <c r="B33" s="2">
        <f t="shared" si="0"/>
        <v>-0.0031503341159177536</v>
      </c>
      <c r="C33" s="2">
        <f t="shared" si="1"/>
        <v>0.06424488762956385</v>
      </c>
      <c r="D33" s="2">
        <f t="shared" si="3"/>
        <v>0.061094553513646094</v>
      </c>
    </row>
    <row r="34" spans="1:4" ht="12.75">
      <c r="A34" s="2">
        <f t="shared" si="2"/>
        <v>0.46000000000000013</v>
      </c>
      <c r="B34" s="2">
        <f t="shared" si="0"/>
        <v>5.7220325503322454E-05</v>
      </c>
      <c r="C34" s="2">
        <f t="shared" si="1"/>
        <v>0.06435221891857196</v>
      </c>
      <c r="D34" s="2">
        <f t="shared" si="3"/>
        <v>0.06440943924407529</v>
      </c>
    </row>
    <row r="35" spans="1:4" ht="12.75">
      <c r="A35" s="2">
        <f t="shared" si="2"/>
        <v>0.48000000000000015</v>
      </c>
      <c r="B35" s="2">
        <f t="shared" si="0"/>
        <v>0.0031838228390480643</v>
      </c>
      <c r="C35" s="2">
        <f t="shared" si="1"/>
        <v>0.06420583875208087</v>
      </c>
      <c r="D35" s="2">
        <f t="shared" si="3"/>
        <v>0.06738966159112894</v>
      </c>
    </row>
    <row r="36" spans="1:4" ht="12.75">
      <c r="A36" s="2">
        <f t="shared" si="2"/>
        <v>0.5000000000000001</v>
      </c>
      <c r="B36" s="2">
        <f t="shared" si="0"/>
        <v>0.006182256372522962</v>
      </c>
      <c r="C36" s="2">
        <f t="shared" si="1"/>
        <v>0.06380632424033977</v>
      </c>
      <c r="D36" s="2">
        <f t="shared" si="3"/>
        <v>0.06998858061286274</v>
      </c>
    </row>
    <row r="37" spans="1:4" ht="12.75">
      <c r="A37" s="2">
        <f t="shared" si="2"/>
        <v>0.5200000000000001</v>
      </c>
      <c r="B37" s="2">
        <f t="shared" si="0"/>
        <v>0.00900850065807325</v>
      </c>
      <c r="C37" s="2">
        <f t="shared" si="1"/>
        <v>0.06315525048689552</v>
      </c>
      <c r="D37" s="2">
        <f t="shared" si="3"/>
        <v>0.07216375114496877</v>
      </c>
    </row>
    <row r="38" spans="1:4" ht="12.75">
      <c r="A38" s="2">
        <f t="shared" si="2"/>
        <v>0.5400000000000001</v>
      </c>
      <c r="B38" s="2">
        <f t="shared" si="0"/>
        <v>0.011622345656117087</v>
      </c>
      <c r="C38" s="2">
        <f t="shared" si="1"/>
        <v>0.062255184378677574</v>
      </c>
      <c r="D38" s="2">
        <f t="shared" si="3"/>
        <v>0.07387753003479466</v>
      </c>
    </row>
    <row r="39" spans="1:4" ht="12.75">
      <c r="A39" s="2">
        <f t="shared" si="2"/>
        <v>0.5600000000000002</v>
      </c>
      <c r="B39" s="2">
        <f t="shared" si="0"/>
        <v>0.013987929686555553</v>
      </c>
      <c r="C39" s="2">
        <f t="shared" si="1"/>
        <v>0.06110967446593328</v>
      </c>
      <c r="D39" s="2">
        <f t="shared" si="3"/>
        <v>0.07509760415248884</v>
      </c>
    </row>
    <row r="40" spans="1:4" ht="12.75">
      <c r="A40" s="2">
        <f t="shared" si="2"/>
        <v>0.5800000000000002</v>
      </c>
      <c r="B40" s="2">
        <f t="shared" si="0"/>
        <v>0.01607419565240899</v>
      </c>
      <c r="C40" s="2">
        <f t="shared" si="1"/>
        <v>0.05972323697191239</v>
      </c>
      <c r="D40" s="2">
        <f t="shared" si="3"/>
        <v>0.07579743262432138</v>
      </c>
    </row>
    <row r="41" spans="1:4" ht="12.75">
      <c r="A41" s="2">
        <f t="shared" si="2"/>
        <v>0.6000000000000002</v>
      </c>
      <c r="B41" s="2">
        <f t="shared" si="0"/>
        <v>0.01785526021548835</v>
      </c>
      <c r="C41" s="2">
        <f t="shared" si="1"/>
        <v>0.05810133798745801</v>
      </c>
      <c r="D41" s="2">
        <f t="shared" si="3"/>
        <v>0.07595659820294635</v>
      </c>
    </row>
    <row r="42" spans="1:4" ht="12.75">
      <c r="A42" s="2">
        <f t="shared" si="2"/>
        <v>0.6200000000000002</v>
      </c>
      <c r="B42" s="2">
        <f t="shared" si="0"/>
        <v>0.019310692282819862</v>
      </c>
      <c r="C42" s="2">
        <f t="shared" si="1"/>
        <v>0.05625037192070299</v>
      </c>
      <c r="D42" s="2">
        <f t="shared" si="3"/>
        <v>0.07556106420352285</v>
      </c>
    </row>
    <row r="43" spans="1:4" ht="12.75">
      <c r="A43" s="2">
        <f t="shared" si="2"/>
        <v>0.6400000000000002</v>
      </c>
      <c r="B43" s="2">
        <f t="shared" si="0"/>
        <v>0.0204256986815802</v>
      </c>
      <c r="C43" s="2">
        <f t="shared" si="1"/>
        <v>0.054177636286834356</v>
      </c>
      <c r="D43" s="2">
        <f t="shared" si="3"/>
        <v>0.07460333496841456</v>
      </c>
    </row>
    <row r="44" spans="1:4" ht="12.75">
      <c r="A44" s="2">
        <f t="shared" si="2"/>
        <v>0.6600000000000003</v>
      </c>
      <c r="B44" s="2">
        <f t="shared" si="0"/>
        <v>0.021191216414848595</v>
      </c>
      <c r="C44" s="2">
        <f t="shared" si="1"/>
        <v>0.05189130293731844</v>
      </c>
      <c r="D44" s="2">
        <f t="shared" si="3"/>
        <v>0.07308251935216703</v>
      </c>
    </row>
    <row r="45" spans="1:4" ht="12.75">
      <c r="A45" s="2">
        <f t="shared" si="2"/>
        <v>0.6800000000000003</v>
      </c>
      <c r="B45" s="2">
        <f t="shared" si="0"/>
        <v>0.021603912376802415</v>
      </c>
      <c r="C45" s="2">
        <f t="shared" si="1"/>
        <v>0.04940038584201691</v>
      </c>
      <c r="D45" s="2">
        <f t="shared" si="3"/>
        <v>0.07100429821881933</v>
      </c>
    </row>
    <row r="46" spans="1:4" ht="12.75">
      <c r="A46" s="2">
        <f t="shared" si="2"/>
        <v>0.7000000000000003</v>
      </c>
      <c r="B46" s="2">
        <f t="shared" si="0"/>
        <v>0.021666092841373094</v>
      </c>
      <c r="C46" s="2">
        <f t="shared" si="1"/>
        <v>0.04671470555121378</v>
      </c>
      <c r="D46" s="2">
        <f t="shared" si="3"/>
        <v>0.06838079839258687</v>
      </c>
    </row>
    <row r="47" spans="1:4" ht="12.75">
      <c r="A47" s="2">
        <f t="shared" si="2"/>
        <v>0.7200000000000003</v>
      </c>
      <c r="B47" s="2">
        <f t="shared" si="0"/>
        <v>0.021385526401504908</v>
      </c>
      <c r="C47" s="2">
        <f t="shared" si="1"/>
        <v>0.04384485047766363</v>
      </c>
      <c r="D47" s="2">
        <f t="shared" si="3"/>
        <v>0.06523037687916854</v>
      </c>
    </row>
    <row r="48" spans="1:4" ht="12.75">
      <c r="A48" s="2">
        <f t="shared" si="2"/>
        <v>0.7400000000000003</v>
      </c>
      <c r="B48" s="2">
        <f t="shared" si="0"/>
        <v>0.020775185307358723</v>
      </c>
      <c r="C48" s="2">
        <f t="shared" si="1"/>
        <v>0.040802135151308386</v>
      </c>
      <c r="D48" s="2">
        <f t="shared" si="3"/>
        <v>0.06157732045866711</v>
      </c>
    </row>
    <row r="49" spans="1:4" ht="12.75">
      <c r="A49" s="2">
        <f t="shared" si="2"/>
        <v>0.7600000000000003</v>
      </c>
      <c r="B49" s="2">
        <f t="shared" si="0"/>
        <v>0.019852911313350922</v>
      </c>
      <c r="C49" s="2">
        <f t="shared" si="1"/>
        <v>0.03759855561124496</v>
      </c>
      <c r="D49" s="2">
        <f t="shared" si="3"/>
        <v>0.057451466924595886</v>
      </c>
    </row>
    <row r="50" spans="1:4" ht="12.75">
      <c r="A50" s="2">
        <f t="shared" si="2"/>
        <v>0.7800000000000004</v>
      </c>
      <c r="B50" s="2">
        <f t="shared" si="0"/>
        <v>0.01864101318025918</v>
      </c>
      <c r="C50" s="2">
        <f t="shared" si="1"/>
        <v>0.03424674211081308</v>
      </c>
      <c r="D50" s="2">
        <f t="shared" si="3"/>
        <v>0.05288775529107226</v>
      </c>
    </row>
    <row r="51" spans="1:4" ht="12.75">
      <c r="A51" s="2">
        <f t="shared" si="2"/>
        <v>0.8000000000000004</v>
      </c>
      <c r="B51" s="2">
        <f t="shared" si="0"/>
        <v>0.01716580387656676</v>
      </c>
      <c r="C51" s="2">
        <f t="shared" si="1"/>
        <v>0.03075990932226565</v>
      </c>
      <c r="D51" s="2">
        <f t="shared" si="3"/>
        <v>0.04792571319883241</v>
      </c>
    </row>
    <row r="52" spans="1:4" ht="12.75">
      <c r="A52" s="2">
        <f t="shared" si="2"/>
        <v>0.8200000000000004</v>
      </c>
      <c r="B52" s="2">
        <f t="shared" si="0"/>
        <v>0.015457086272067712</v>
      </c>
      <c r="C52" s="2">
        <f t="shared" si="1"/>
        <v>0.027151804237341773</v>
      </c>
      <c r="D52" s="2">
        <f t="shared" si="3"/>
        <v>0.04260889050940948</v>
      </c>
    </row>
    <row r="53" spans="1:4" ht="12.75">
      <c r="A53" s="2">
        <f t="shared" si="2"/>
        <v>0.8400000000000004</v>
      </c>
      <c r="B53" s="2">
        <f t="shared" si="0"/>
        <v>0.013547596708446455</v>
      </c>
      <c r="C53" s="2">
        <f t="shared" si="1"/>
        <v>0.023436651969146707</v>
      </c>
      <c r="D53" s="2">
        <f t="shared" si="3"/>
        <v>0.03698424867759316</v>
      </c>
    </row>
    <row r="54" spans="1:4" ht="12.75">
      <c r="A54" s="2">
        <f t="shared" si="2"/>
        <v>0.8600000000000004</v>
      </c>
      <c r="B54" s="2">
        <f t="shared" si="0"/>
        <v>0.011472416260679085</v>
      </c>
      <c r="C54" s="2">
        <f t="shared" si="1"/>
        <v>0.01962909966901729</v>
      </c>
      <c r="D54" s="2">
        <f t="shared" si="3"/>
        <v>0.031101515929696375</v>
      </c>
    </row>
    <row r="55" spans="1:4" ht="12.75">
      <c r="A55" s="2">
        <f t="shared" si="2"/>
        <v>0.8800000000000004</v>
      </c>
      <c r="B55" s="2">
        <f t="shared" si="0"/>
        <v>0.009268359766981695</v>
      </c>
      <c r="C55" s="2">
        <f t="shared" si="1"/>
        <v>0.015744158779483257</v>
      </c>
      <c r="D55" s="2">
        <f t="shared" si="3"/>
        <v>0.025012518546464954</v>
      </c>
    </row>
    <row r="56" spans="1:4" ht="12.75">
      <c r="A56" s="2">
        <f t="shared" si="2"/>
        <v>0.9000000000000005</v>
      </c>
      <c r="B56" s="2">
        <f t="shared" si="0"/>
        <v>0.006973352803619217</v>
      </c>
      <c r="C56" s="2">
        <f t="shared" si="1"/>
        <v>0.011797145850994267</v>
      </c>
      <c r="D56" s="2">
        <f t="shared" si="3"/>
        <v>0.018770498654613485</v>
      </c>
    </row>
    <row r="57" spans="1:4" ht="12.75">
      <c r="A57" s="2">
        <f t="shared" si="2"/>
        <v>0.9200000000000005</v>
      </c>
      <c r="B57" s="2">
        <f t="shared" si="0"/>
        <v>0.0046258067167616835</v>
      </c>
      <c r="C57" s="2">
        <f t="shared" si="1"/>
        <v>0.007803622155745526</v>
      </c>
      <c r="D57" s="2">
        <f t="shared" si="3"/>
        <v>0.01242942887250721</v>
      </c>
    </row>
    <row r="58" spans="1:4" ht="12.75">
      <c r="A58" s="2">
        <f t="shared" si="2"/>
        <v>0.9400000000000005</v>
      </c>
      <c r="B58" s="2">
        <f t="shared" si="0"/>
        <v>0.00226400160180253</v>
      </c>
      <c r="C58" s="2">
        <f t="shared" si="1"/>
        <v>0.003779332336677415</v>
      </c>
      <c r="D58" s="2">
        <f t="shared" si="3"/>
        <v>0.0060433339384799445</v>
      </c>
    </row>
    <row r="59" spans="1:4" ht="12.75">
      <c r="A59" s="2">
        <f t="shared" si="2"/>
        <v>0.9600000000000005</v>
      </c>
      <c r="B59" s="2">
        <f t="shared" si="0"/>
        <v>-7.45132514368895E-05</v>
      </c>
      <c r="C59" s="2">
        <f t="shared" si="1"/>
        <v>-0.00025985766647241377</v>
      </c>
      <c r="D59" s="2">
        <f t="shared" si="3"/>
        <v>-0.00033437091790930327</v>
      </c>
    </row>
    <row r="60" spans="1:4" ht="12.75">
      <c r="A60" s="2">
        <f t="shared" si="2"/>
        <v>0.9800000000000005</v>
      </c>
      <c r="B60" s="2">
        <f t="shared" si="0"/>
        <v>-0.002353492441794045</v>
      </c>
      <c r="C60" s="2">
        <f t="shared" si="1"/>
        <v>-0.0042980231693347136</v>
      </c>
      <c r="D60" s="2">
        <f t="shared" si="3"/>
        <v>-0.006651515611128759</v>
      </c>
    </row>
    <row r="61" spans="1:4" ht="12.75">
      <c r="A61" s="2">
        <f t="shared" si="2"/>
        <v>1.0000000000000004</v>
      </c>
      <c r="B61" s="2">
        <f t="shared" si="0"/>
        <v>-0.004538532703952056</v>
      </c>
      <c r="C61" s="2">
        <f t="shared" si="1"/>
        <v>-0.008319243526677775</v>
      </c>
      <c r="D61" s="2">
        <f t="shared" si="3"/>
        <v>-0.01285777623062983</v>
      </c>
    </row>
    <row r="62" spans="1:4" ht="12.75">
      <c r="A62" s="2">
        <f t="shared" si="2"/>
        <v>1.0200000000000005</v>
      </c>
      <c r="B62" s="2">
        <f t="shared" si="0"/>
        <v>-0.006597568712872041</v>
      </c>
      <c r="C62" s="2">
        <f t="shared" si="1"/>
        <v>-0.012307664900251916</v>
      </c>
      <c r="D62" s="2">
        <f t="shared" si="3"/>
        <v>-0.018905233613123955</v>
      </c>
    </row>
    <row r="63" spans="1:4" ht="12.75">
      <c r="A63" s="2">
        <f t="shared" si="2"/>
        <v>1.0400000000000005</v>
      </c>
      <c r="B63" s="2">
        <f t="shared" si="0"/>
        <v>-0.008501319696843571</v>
      </c>
      <c r="C63" s="2">
        <f t="shared" si="1"/>
        <v>-0.016247562763244544</v>
      </c>
      <c r="D63" s="2">
        <f t="shared" si="3"/>
        <v>-0.024748882460088113</v>
      </c>
    </row>
    <row r="64" spans="1:4" ht="12.75">
      <c r="A64" s="2">
        <f t="shared" si="2"/>
        <v>1.0600000000000005</v>
      </c>
      <c r="B64" s="2">
        <f t="shared" si="0"/>
        <v>-0.010223681053611678</v>
      </c>
      <c r="C64" s="2">
        <f t="shared" si="1"/>
        <v>-0.020123403894919244</v>
      </c>
      <c r="D64" s="2">
        <f t="shared" si="3"/>
        <v>-0.030347084948530924</v>
      </c>
    </row>
    <row r="65" spans="1:4" ht="12.75">
      <c r="A65" s="2">
        <f t="shared" si="2"/>
        <v>1.0800000000000005</v>
      </c>
      <c r="B65" s="2">
        <f t="shared" si="0"/>
        <v>-0.011742056175012113</v>
      </c>
      <c r="C65" s="2">
        <f t="shared" si="1"/>
        <v>-0.023919907621022318</v>
      </c>
      <c r="D65" s="2">
        <f t="shared" si="3"/>
        <v>-0.03566196379603443</v>
      </c>
    </row>
    <row r="66" spans="1:4" ht="12.75">
      <c r="A66" s="2">
        <f t="shared" si="2"/>
        <v>1.1000000000000005</v>
      </c>
      <c r="B66" s="2">
        <f t="shared" si="0"/>
        <v>-0.013037624746794072</v>
      </c>
      <c r="C66" s="2">
        <f t="shared" si="1"/>
        <v>-0.02762210605851343</v>
      </c>
      <c r="D66" s="2">
        <f t="shared" si="3"/>
        <v>-0.040659730805307506</v>
      </c>
    </row>
    <row r="67" spans="1:4" ht="12.75">
      <c r="A67" s="2">
        <f t="shared" si="2"/>
        <v>1.1200000000000006</v>
      </c>
      <c r="B67" s="2">
        <f t="shared" si="0"/>
        <v>-0.014095544883863099</v>
      </c>
      <c r="C67" s="2">
        <f t="shared" si="1"/>
        <v>-0.03121540312710337</v>
      </c>
      <c r="D67" s="2">
        <f t="shared" si="3"/>
        <v>-0.04531094801096647</v>
      </c>
    </row>
    <row r="68" spans="1:4" ht="12.75">
      <c r="A68" s="2">
        <f t="shared" si="2"/>
        <v>1.1400000000000006</v>
      </c>
      <c r="B68" s="2">
        <f t="shared" si="0"/>
        <v>-0.014905087569009483</v>
      </c>
      <c r="C68" s="2">
        <f t="shared" si="1"/>
        <v>-0.034685632094943096</v>
      </c>
      <c r="D68" s="2">
        <f t="shared" si="3"/>
        <v>-0.04959071966395258</v>
      </c>
    </row>
    <row r="69" spans="1:4" ht="12.75">
      <c r="A69" s="2">
        <f t="shared" si="2"/>
        <v>1.1600000000000006</v>
      </c>
      <c r="B69" s="2">
        <f t="shared" si="0"/>
        <v>-0.015459702967496587</v>
      </c>
      <c r="C69" s="2">
        <f t="shared" si="1"/>
        <v>-0.038019111431587455</v>
      </c>
      <c r="D69" s="2">
        <f t="shared" si="3"/>
        <v>-0.05347881439908404</v>
      </c>
    </row>
    <row r="70" spans="1:4" ht="12.75">
      <c r="A70" s="2">
        <f t="shared" si="2"/>
        <v>1.1800000000000006</v>
      </c>
      <c r="B70" s="2">
        <f t="shared" si="0"/>
        <v>-0.01575701927336666</v>
      </c>
      <c r="C70" s="2">
        <f t="shared" si="1"/>
        <v>-0.041202698748031216</v>
      </c>
      <c r="D70" s="2">
        <f t="shared" si="3"/>
        <v>-0.056959718021397876</v>
      </c>
    </row>
    <row r="71" spans="1:4" ht="12.75">
      <c r="A71" s="2">
        <f t="shared" si="2"/>
        <v>1.2000000000000006</v>
      </c>
      <c r="B71" s="2">
        <f t="shared" si="0"/>
        <v>-0.015798775789436163</v>
      </c>
      <c r="C71" s="2">
        <f t="shared" si="1"/>
        <v>-0.04422384261115622</v>
      </c>
      <c r="D71" s="2">
        <f t="shared" si="3"/>
        <v>-0.060022618400592385</v>
      </c>
    </row>
    <row r="72" spans="1:4" ht="12.75">
      <c r="A72" s="2">
        <f t="shared" si="2"/>
        <v>1.2200000000000006</v>
      </c>
      <c r="B72" s="2">
        <f t="shared" si="0"/>
        <v>-0.015590692936156371</v>
      </c>
      <c r="C72" s="2">
        <f t="shared" si="1"/>
        <v>-0.0470706320283088</v>
      </c>
      <c r="D72" s="2">
        <f t="shared" si="3"/>
        <v>-0.06266132496446516</v>
      </c>
    </row>
    <row r="73" spans="1:4" ht="12.75">
      <c r="A73" s="2">
        <f t="shared" si="2"/>
        <v>1.2400000000000007</v>
      </c>
      <c r="B73" s="2">
        <f t="shared" si="0"/>
        <v>-0.015142282810488683</v>
      </c>
      <c r="C73" s="2">
        <f t="shared" si="1"/>
        <v>-0.04973184340691261</v>
      </c>
      <c r="D73" s="2">
        <f t="shared" si="3"/>
        <v>-0.0648741262174013</v>
      </c>
    </row>
    <row r="74" spans="1:4" ht="12.75">
      <c r="A74" s="2">
        <f t="shared" si="2"/>
        <v>1.2600000000000007</v>
      </c>
      <c r="B74" s="2">
        <f t="shared" si="0"/>
        <v>-0.014466604761782333</v>
      </c>
      <c r="C74" s="2">
        <f t="shared" si="1"/>
        <v>-0.05219698480397631</v>
      </c>
      <c r="D74" s="2">
        <f t="shared" si="3"/>
        <v>-0.06666358956575864</v>
      </c>
    </row>
    <row r="75" spans="1:4" ht="12.75">
      <c r="A75" s="2">
        <f t="shared" si="2"/>
        <v>1.2800000000000007</v>
      </c>
      <c r="B75" s="2">
        <f aca="true" t="shared" si="4" ref="B75:B138">EXP(-$E$2*$B$4*A75)*($I$5*COS($E$3*A75)+$I$6*SIN($E$3*A75))</f>
        <v>-0.013579971206025455</v>
      </c>
      <c r="C75" s="2">
        <f aca="true" t="shared" si="5" ref="C75:C138">$N$4*SIN($K$2*A75+$N$6)</f>
        <v>-0.05445633729104079</v>
      </c>
      <c r="D75" s="2">
        <f t="shared" si="3"/>
        <v>-0.06803630849706624</v>
      </c>
    </row>
    <row r="76" spans="1:4" ht="12.75">
      <c r="A76" s="2">
        <f aca="true" t="shared" si="6" ref="A76:A139">A75+$B$9</f>
        <v>1.3000000000000007</v>
      </c>
      <c r="B76" s="2">
        <f t="shared" si="4"/>
        <v>-0.012501609553171275</v>
      </c>
      <c r="C76" s="2">
        <f t="shared" si="5"/>
        <v>-0.0565009932714821</v>
      </c>
      <c r="D76" s="2">
        <f aca="true" t="shared" si="7" ref="D76:D139">B76+C76</f>
        <v>-0.06900260282465337</v>
      </c>
    </row>
    <row r="77" spans="1:4" ht="12.75">
      <c r="A77" s="2">
        <f t="shared" si="6"/>
        <v>1.3200000000000007</v>
      </c>
      <c r="B77" s="2">
        <f t="shared" si="4"/>
        <v>-0.011253286666752316</v>
      </c>
      <c r="C77" s="2">
        <f t="shared" si="5"/>
        <v>-0.058322891599103435</v>
      </c>
      <c r="D77" s="2">
        <f t="shared" si="7"/>
        <v>-0.06957617826585576</v>
      </c>
    </row>
    <row r="78" spans="1:4" ht="12.75">
      <c r="A78" s="2">
        <f t="shared" si="6"/>
        <v>1.3400000000000007</v>
      </c>
      <c r="B78" s="2">
        <f t="shared" si="4"/>
        <v>-0.00985890270482873</v>
      </c>
      <c r="C78" s="2">
        <f t="shared" si="5"/>
        <v>-0.0599148493595587</v>
      </c>
      <c r="D78" s="2">
        <f t="shared" si="7"/>
        <v>-0.06977375206438743</v>
      </c>
    </row>
    <row r="79" spans="1:4" ht="12.75">
      <c r="A79" s="2">
        <f t="shared" si="6"/>
        <v>1.3600000000000008</v>
      </c>
      <c r="B79" s="2">
        <f t="shared" si="4"/>
        <v>-0.008344061502564488</v>
      </c>
      <c r="C79" s="2">
        <f t="shared" si="5"/>
        <v>-0.061270590189308506</v>
      </c>
      <c r="D79" s="2">
        <f t="shared" si="7"/>
        <v>-0.06961465169187299</v>
      </c>
    </row>
    <row r="80" spans="1:4" ht="12.75">
      <c r="A80" s="2">
        <f t="shared" si="6"/>
        <v>1.3800000000000008</v>
      </c>
      <c r="B80" s="2">
        <f t="shared" si="4"/>
        <v>-0.0067356248474456145</v>
      </c>
      <c r="C80" s="2">
        <f t="shared" si="5"/>
        <v>-0.06238476902045974</v>
      </c>
      <c r="D80" s="2">
        <f t="shared" si="7"/>
        <v>-0.06912039386790535</v>
      </c>
    </row>
    <row r="81" spans="1:4" ht="12.75">
      <c r="A81" s="2">
        <f t="shared" si="6"/>
        <v>1.4000000000000008</v>
      </c>
      <c r="B81" s="2">
        <f t="shared" si="4"/>
        <v>-0.005061258068352474</v>
      </c>
      <c r="C81" s="2">
        <f t="shared" si="5"/>
        <v>-0.06325299315393083</v>
      </c>
      <c r="D81" s="2">
        <f t="shared" si="7"/>
        <v>-0.06831425122228331</v>
      </c>
    </row>
    <row r="82" spans="1:4" ht="12.75">
      <c r="A82" s="2">
        <f t="shared" si="6"/>
        <v>1.4200000000000008</v>
      </c>
      <c r="B82" s="2">
        <f t="shared" si="4"/>
        <v>-0.0033489743112754826</v>
      </c>
      <c r="C82" s="2">
        <f t="shared" si="5"/>
        <v>-0.06387183957786138</v>
      </c>
      <c r="D82" s="2">
        <f t="shared" si="7"/>
        <v>-0.06722081388913687</v>
      </c>
    </row>
    <row r="83" spans="1:4" ht="12.75">
      <c r="A83" s="2">
        <f t="shared" si="6"/>
        <v>1.4400000000000008</v>
      </c>
      <c r="B83" s="2">
        <f t="shared" si="4"/>
        <v>-0.0016266847111438296</v>
      </c>
      <c r="C83" s="2">
        <f t="shared" si="5"/>
        <v>-0.06423886846298699</v>
      </c>
      <c r="D83" s="2">
        <f t="shared" si="7"/>
        <v>-0.06586555317413081</v>
      </c>
    </row>
    <row r="84" spans="1:4" ht="12.75">
      <c r="A84" s="2">
        <f t="shared" si="6"/>
        <v>1.4600000000000009</v>
      </c>
      <c r="B84" s="2">
        <f t="shared" si="4"/>
        <v>7.823860354104003E-05</v>
      </c>
      <c r="C84" s="2">
        <f t="shared" si="5"/>
        <v>-0.06435263278177357</v>
      </c>
      <c r="D84" s="2">
        <f t="shared" si="7"/>
        <v>-0.06427439417823252</v>
      </c>
    </row>
    <row r="85" spans="1:4" ht="12.75">
      <c r="A85" s="2">
        <f t="shared" si="6"/>
        <v>1.4800000000000009</v>
      </c>
      <c r="B85" s="2">
        <f t="shared" si="4"/>
        <v>0.0017393801117836928</v>
      </c>
      <c r="C85" s="2">
        <f t="shared" si="5"/>
        <v>-0.06421268401338705</v>
      </c>
      <c r="D85" s="2">
        <f t="shared" si="7"/>
        <v>-0.062473303901603355</v>
      </c>
    </row>
    <row r="86" spans="1:4" ht="12.75">
      <c r="A86" s="2">
        <f t="shared" si="6"/>
        <v>1.5000000000000009</v>
      </c>
      <c r="B86" s="2">
        <f t="shared" si="4"/>
        <v>0.0033316730145749097</v>
      </c>
      <c r="C86" s="2">
        <f t="shared" si="5"/>
        <v>-0.06381957391200653</v>
      </c>
      <c r="D86" s="2">
        <f t="shared" si="7"/>
        <v>-0.06048790089743162</v>
      </c>
    </row>
    <row r="87" spans="1:4" ht="12.75">
      <c r="A87" s="2">
        <f t="shared" si="6"/>
        <v>1.520000000000001</v>
      </c>
      <c r="B87" s="2">
        <f t="shared" si="4"/>
        <v>0.004831760323869524</v>
      </c>
      <c r="C87" s="2">
        <f t="shared" si="5"/>
        <v>-0.06317485233150914</v>
      </c>
      <c r="D87" s="2">
        <f t="shared" si="7"/>
        <v>-0.05834309200763962</v>
      </c>
    </row>
    <row r="88" spans="1:4" ht="12.75">
      <c r="A88" s="2">
        <f t="shared" si="6"/>
        <v>1.540000000000001</v>
      </c>
      <c r="B88" s="2">
        <f t="shared" si="4"/>
        <v>0.0062183200139777906</v>
      </c>
      <c r="C88" s="2">
        <f t="shared" si="5"/>
        <v>-0.062281061115102905</v>
      </c>
      <c r="D88" s="2">
        <f t="shared" si="7"/>
        <v>-0.056062741101125114</v>
      </c>
    </row>
    <row r="89" spans="1:4" ht="12.75">
      <c r="A89" s="2">
        <f t="shared" si="6"/>
        <v>1.560000000000001</v>
      </c>
      <c r="B89" s="2">
        <f t="shared" si="4"/>
        <v>0.007472350011817753</v>
      </c>
      <c r="C89" s="2">
        <f t="shared" si="5"/>
        <v>-0.06114172407399803</v>
      </c>
      <c r="D89" s="2">
        <f t="shared" si="7"/>
        <v>-0.05366937406218028</v>
      </c>
    </row>
    <row r="90" spans="1:4" ht="12.75">
      <c r="A90" s="2">
        <f t="shared" si="6"/>
        <v>1.580000000000001</v>
      </c>
      <c r="B90" s="2">
        <f t="shared" si="4"/>
        <v>0.008577409540336011</v>
      </c>
      <c r="C90" s="2">
        <f t="shared" si="5"/>
        <v>-0.059761333094626105</v>
      </c>
      <c r="D90" s="2">
        <f t="shared" si="7"/>
        <v>-0.05118392355429009</v>
      </c>
    </row>
    <row r="91" spans="1:4" ht="12.75">
      <c r="A91" s="2">
        <f t="shared" si="6"/>
        <v>1.600000000000001</v>
      </c>
      <c r="B91" s="2">
        <f t="shared" si="4"/>
        <v>0.00951981410374175</v>
      </c>
      <c r="C91" s="2">
        <f t="shared" si="5"/>
        <v>-0.058145330429180145</v>
      </c>
      <c r="D91" s="2">
        <f t="shared" si="7"/>
        <v>-0.04862551632543839</v>
      </c>
    </row>
    <row r="92" spans="1:4" ht="12.75">
      <c r="A92" s="2">
        <f t="shared" si="6"/>
        <v>1.620000000000001</v>
      </c>
      <c r="B92" s="2">
        <f t="shared" si="4"/>
        <v>0.010288782200909329</v>
      </c>
      <c r="C92" s="2">
        <f t="shared" si="5"/>
        <v>-0.05630008723929575</v>
      </c>
      <c r="D92" s="2">
        <f t="shared" si="7"/>
        <v>-0.04601130503838642</v>
      </c>
    </row>
    <row r="93" spans="1:4" ht="12.75">
      <c r="A93" s="2">
        <f t="shared" si="6"/>
        <v>1.640000000000001</v>
      </c>
      <c r="B93" s="2">
        <f t="shared" si="4"/>
        <v>0.010876532661242607</v>
      </c>
      <c r="C93" s="2">
        <f t="shared" si="5"/>
        <v>-0.054232878477466016</v>
      </c>
      <c r="D93" s="2">
        <f t="shared" si="7"/>
        <v>-0.04335634581622341</v>
      </c>
    </row>
    <row r="94" spans="1:4" ht="12.75">
      <c r="A94" s="2">
        <f t="shared" si="6"/>
        <v>1.660000000000001</v>
      </c>
      <c r="B94" s="2">
        <f t="shared" si="4"/>
        <v>0.011278332302480857</v>
      </c>
      <c r="C94" s="2">
        <f t="shared" si="5"/>
        <v>-0.051951854205221</v>
      </c>
      <c r="D94" s="2">
        <f t="shared" si="7"/>
        <v>-0.040673521902740144</v>
      </c>
    </row>
    <row r="95" spans="1:4" ht="12.75">
      <c r="A95" s="2">
        <f t="shared" si="6"/>
        <v>1.680000000000001</v>
      </c>
      <c r="B95" s="2">
        <f t="shared" si="4"/>
        <v>0.011492494399750489</v>
      </c>
      <c r="C95" s="2">
        <f t="shared" si="5"/>
        <v>-0.049466007461151526</v>
      </c>
      <c r="D95" s="2">
        <f t="shared" si="7"/>
        <v>-0.03797351306140104</v>
      </c>
    </row>
    <row r="96" spans="1:4" ht="12.75">
      <c r="A96" s="2">
        <f t="shared" si="6"/>
        <v>1.700000000000001</v>
      </c>
      <c r="B96" s="2">
        <f t="shared" si="4"/>
        <v>0.011520329217573757</v>
      </c>
      <c r="C96" s="2">
        <f t="shared" si="5"/>
        <v>-0.04678513880545872</v>
      </c>
      <c r="D96" s="2">
        <f t="shared" si="7"/>
        <v>-0.03526480958788496</v>
      </c>
    </row>
    <row r="97" spans="1:4" ht="12.75">
      <c r="A97" s="2">
        <f t="shared" si="6"/>
        <v>1.720000000000001</v>
      </c>
      <c r="B97" s="2">
        <f t="shared" si="4"/>
        <v>0.011366048580213846</v>
      </c>
      <c r="C97" s="2">
        <f t="shared" si="5"/>
        <v>-0.04391981768081399</v>
      </c>
      <c r="D97" s="2">
        <f t="shared" si="7"/>
        <v>-0.03255376910060014</v>
      </c>
    </row>
    <row r="98" spans="1:4" ht="12.75">
      <c r="A98" s="2">
        <f t="shared" si="6"/>
        <v>1.740000000000001</v>
      </c>
      <c r="B98" s="2">
        <f t="shared" si="4"/>
        <v>0.011036627130234844</v>
      </c>
      <c r="C98" s="2">
        <f t="shared" si="5"/>
        <v>-0.040881340741866105</v>
      </c>
      <c r="D98" s="2">
        <f t="shared" si="7"/>
        <v>-0.02984471361163126</v>
      </c>
    </row>
    <row r="99" spans="1:4" ht="12.75">
      <c r="A99" s="2">
        <f t="shared" si="6"/>
        <v>1.7600000000000011</v>
      </c>
      <c r="B99" s="2">
        <f t="shared" si="4"/>
        <v>0.010541623541091226</v>
      </c>
      <c r="C99" s="2">
        <f t="shared" si="5"/>
        <v>-0.03768168731768313</v>
      </c>
      <c r="D99" s="2">
        <f t="shared" si="7"/>
        <v>-0.0271400637765919</v>
      </c>
    </row>
    <row r="100" spans="1:4" ht="12.75">
      <c r="A100" s="2">
        <f t="shared" si="6"/>
        <v>1.7800000000000011</v>
      </c>
      <c r="B100" s="2">
        <f t="shared" si="4"/>
        <v>0.009892965498695817</v>
      </c>
      <c r="C100" s="2">
        <f t="shared" si="5"/>
        <v>-0.03433347218272006</v>
      </c>
      <c r="D100" s="2">
        <f t="shared" si="7"/>
        <v>-0.02444050668402424</v>
      </c>
    </row>
    <row r="101" spans="1:4" ht="12.75">
      <c r="A101" s="2">
        <f t="shared" si="6"/>
        <v>1.8000000000000012</v>
      </c>
      <c r="B101" s="2">
        <f t="shared" si="4"/>
        <v>0.0091047027422674</v>
      </c>
      <c r="C101" s="2">
        <f t="shared" si="5"/>
        <v>-0.030849895822515606</v>
      </c>
      <c r="D101" s="2">
        <f t="shared" si="7"/>
        <v>-0.021745193080248207</v>
      </c>
    </row>
    <row r="102" spans="1:4" ht="12.75">
      <c r="A102" s="2">
        <f t="shared" si="6"/>
        <v>1.8200000000000012</v>
      </c>
      <c r="B102" s="2">
        <f t="shared" si="4"/>
        <v>0.008192732850685095</v>
      </c>
      <c r="C102" s="2">
        <f t="shared" si="5"/>
        <v>-0.027244692390196775</v>
      </c>
      <c r="D102" s="2">
        <f t="shared" si="7"/>
        <v>-0.01905195953951168</v>
      </c>
    </row>
    <row r="103" spans="1:4" ht="12.75">
      <c r="A103" s="2">
        <f t="shared" si="6"/>
        <v>1.8400000000000012</v>
      </c>
      <c r="B103" s="2">
        <f t="shared" si="4"/>
        <v>0.007174504772823001</v>
      </c>
      <c r="C103" s="2">
        <f t="shared" si="5"/>
        <v>-0.023532075558975702</v>
      </c>
      <c r="D103" s="2">
        <f t="shared" si="7"/>
        <v>-0.0163575707861527</v>
      </c>
    </row>
    <row r="104" spans="1:4" ht="12.75">
      <c r="A104" s="2">
        <f t="shared" si="6"/>
        <v>1.8600000000000012</v>
      </c>
      <c r="B104" s="2">
        <f t="shared" si="4"/>
        <v>0.006068705326077029</v>
      </c>
      <c r="C104" s="2">
        <f t="shared" si="5"/>
        <v>-0.019726682484117405</v>
      </c>
      <c r="D104" s="2">
        <f t="shared" si="7"/>
        <v>-0.013657977158040376</v>
      </c>
    </row>
    <row r="105" spans="1:4" ht="12.75">
      <c r="A105" s="2">
        <f t="shared" si="6"/>
        <v>1.8800000000000012</v>
      </c>
      <c r="B105" s="2">
        <f t="shared" si="4"/>
        <v>0.0048949340251304655</v>
      </c>
      <c r="C105" s="2">
        <f t="shared" si="5"/>
        <v>-0.015843516095310924</v>
      </c>
      <c r="D105" s="2">
        <f t="shared" si="7"/>
        <v>-0.010948582070180459</v>
      </c>
    </row>
    <row r="106" spans="1:4" ht="12.75">
      <c r="A106" s="2">
        <f t="shared" si="6"/>
        <v>1.9000000000000012</v>
      </c>
      <c r="B106" s="2">
        <f t="shared" si="4"/>
        <v>0.0036733716529581176</v>
      </c>
      <c r="C106" s="2">
        <f t="shared" si="5"/>
        <v>-0.011897885946958732</v>
      </c>
      <c r="D106" s="2">
        <f t="shared" si="7"/>
        <v>-0.008224514294000614</v>
      </c>
    </row>
    <row r="107" spans="1:4" ht="12.75">
      <c r="A107" s="2">
        <f t="shared" si="6"/>
        <v>1.9200000000000013</v>
      </c>
      <c r="B107" s="2">
        <f t="shared" si="4"/>
        <v>0.0024244479495485324</v>
      </c>
      <c r="C107" s="2">
        <f t="shared" si="5"/>
        <v>-0.007905347859584426</v>
      </c>
      <c r="D107" s="2">
        <f t="shared" si="7"/>
        <v>-0.005480899910035894</v>
      </c>
    </row>
    <row r="108" spans="1:4" ht="12.75">
      <c r="A108" s="2">
        <f t="shared" si="6"/>
        <v>1.9400000000000013</v>
      </c>
      <c r="B108" s="2">
        <f t="shared" si="4"/>
        <v>0.0011685136735620188</v>
      </c>
      <c r="C108" s="2">
        <f t="shared" si="5"/>
        <v>-0.0038816425903259863</v>
      </c>
      <c r="D108" s="2">
        <f t="shared" si="7"/>
        <v>-0.0027131289167639672</v>
      </c>
    </row>
    <row r="109" spans="1:4" ht="12.75">
      <c r="A109" s="2">
        <f t="shared" si="6"/>
        <v>1.9600000000000013</v>
      </c>
      <c r="B109" s="2">
        <f t="shared" si="4"/>
        <v>-7.447790787646743E-05</v>
      </c>
      <c r="C109" s="2">
        <f t="shared" si="5"/>
        <v>0.000157366225692286</v>
      </c>
      <c r="D109" s="2">
        <f t="shared" si="7"/>
        <v>8.288831781581857E-05</v>
      </c>
    </row>
    <row r="110" spans="1:4" ht="12.75">
      <c r="A110" s="2">
        <f t="shared" si="6"/>
        <v>1.9800000000000013</v>
      </c>
      <c r="B110" s="2">
        <f t="shared" si="4"/>
        <v>-0.0012852753206861332</v>
      </c>
      <c r="C110" s="2">
        <f t="shared" si="5"/>
        <v>0.0041957546184394155</v>
      </c>
      <c r="D110" s="2">
        <f t="shared" si="7"/>
        <v>0.002910479297753282</v>
      </c>
    </row>
    <row r="111" spans="1:4" ht="12.75">
      <c r="A111" s="2">
        <f t="shared" si="6"/>
        <v>2.0000000000000013</v>
      </c>
      <c r="B111" s="2">
        <f t="shared" si="4"/>
        <v>-0.002445614539142697</v>
      </c>
      <c r="C111" s="2">
        <f t="shared" si="5"/>
        <v>0.008217601063930479</v>
      </c>
      <c r="D111" s="2">
        <f t="shared" si="7"/>
        <v>0.005771986524787782</v>
      </c>
    </row>
    <row r="112" spans="1:4" ht="12.75">
      <c r="A112" s="2">
        <f t="shared" si="6"/>
        <v>2.0200000000000014</v>
      </c>
      <c r="B112" s="2">
        <f t="shared" si="4"/>
        <v>-0.0035384819618806663</v>
      </c>
      <c r="C112" s="2">
        <f t="shared" si="5"/>
        <v>0.012207049255535693</v>
      </c>
      <c r="D112" s="2">
        <f t="shared" si="7"/>
        <v>0.008668567293655026</v>
      </c>
    </row>
    <row r="113" spans="1:4" ht="12.75">
      <c r="A113" s="2">
        <f t="shared" si="6"/>
        <v>2.0400000000000014</v>
      </c>
      <c r="B113" s="2">
        <f t="shared" si="4"/>
        <v>-0.004548351133277351</v>
      </c>
      <c r="C113" s="2">
        <f t="shared" si="5"/>
        <v>0.016148370618167148</v>
      </c>
      <c r="D113" s="2">
        <f t="shared" si="7"/>
        <v>0.011600019484889798</v>
      </c>
    </row>
    <row r="114" spans="1:4" ht="12.75">
      <c r="A114" s="2">
        <f t="shared" si="6"/>
        <v>2.0600000000000014</v>
      </c>
      <c r="B114" s="2">
        <f t="shared" si="4"/>
        <v>-0.005461390137593859</v>
      </c>
      <c r="C114" s="2">
        <f t="shared" si="5"/>
        <v>0.020026026318878593</v>
      </c>
      <c r="D114" s="2">
        <f t="shared" si="7"/>
        <v>0.014564636181284733</v>
      </c>
    </row>
    <row r="115" spans="1:4" ht="12.75">
      <c r="A115" s="2">
        <f t="shared" si="6"/>
        <v>2.0800000000000014</v>
      </c>
      <c r="B115" s="2">
        <f t="shared" si="4"/>
        <v>-0.006265637131773699</v>
      </c>
      <c r="C115" s="2">
        <f t="shared" si="5"/>
        <v>0.02382472852939792</v>
      </c>
      <c r="D115" s="2">
        <f t="shared" si="7"/>
        <v>0.017559091397624224</v>
      </c>
    </row>
    <row r="116" spans="1:4" ht="12.75">
      <c r="A116" s="2">
        <f t="shared" si="6"/>
        <v>2.1000000000000014</v>
      </c>
      <c r="B116" s="2">
        <f t="shared" si="4"/>
        <v>-0.006951142047791669</v>
      </c>
      <c r="C116" s="2">
        <f t="shared" si="5"/>
        <v>0.02752950069906325</v>
      </c>
      <c r="D116" s="2">
        <f t="shared" si="7"/>
        <v>0.020578358651271583</v>
      </c>
    </row>
    <row r="117" spans="1:4" ht="12.75">
      <c r="A117" s="2">
        <f t="shared" si="6"/>
        <v>2.1200000000000014</v>
      </c>
      <c r="B117" s="2">
        <f t="shared" si="4"/>
        <v>-0.0075100730773466065</v>
      </c>
      <c r="C117" s="2">
        <f t="shared" si="5"/>
        <v>0.031125736600533013</v>
      </c>
      <c r="D117" s="2">
        <f t="shared" si="7"/>
        <v>0.023615663523186406</v>
      </c>
    </row>
    <row r="118" spans="1:4" ht="12.75">
      <c r="A118" s="2">
        <f t="shared" si="6"/>
        <v>2.1400000000000015</v>
      </c>
      <c r="B118" s="2">
        <f t="shared" si="4"/>
        <v>-0.007936787140915526</v>
      </c>
      <c r="C118" s="2">
        <f t="shared" si="5"/>
        <v>0.034599257915480144</v>
      </c>
      <c r="D118" s="2">
        <f t="shared" si="7"/>
        <v>0.026662470774564618</v>
      </c>
    </row>
    <row r="119" spans="1:4" ht="12.75">
      <c r="A119" s="2">
        <f t="shared" si="6"/>
        <v>2.1600000000000015</v>
      </c>
      <c r="B119" s="2">
        <f t="shared" si="4"/>
        <v>-0.008227864130271847</v>
      </c>
      <c r="C119" s="2">
        <f t="shared" si="5"/>
        <v>0.03793637013323614</v>
      </c>
      <c r="D119" s="2">
        <f t="shared" si="7"/>
        <v>0.029708506002964295</v>
      </c>
    </row>
    <row r="120" spans="1:4" ht="12.75">
      <c r="A120" s="2">
        <f t="shared" si="6"/>
        <v>2.1800000000000015</v>
      </c>
      <c r="B120" s="2">
        <f t="shared" si="4"/>
        <v>-0.00838210528932512</v>
      </c>
      <c r="C120" s="2">
        <f t="shared" si="5"/>
        <v>0.04112391654200205</v>
      </c>
      <c r="D120" s="2">
        <f t="shared" si="7"/>
        <v>0.03274181125267693</v>
      </c>
    </row>
    <row r="121" spans="1:4" ht="12.75">
      <c r="A121" s="2">
        <f t="shared" si="6"/>
        <v>2.2000000000000015</v>
      </c>
      <c r="B121" s="2">
        <f t="shared" si="4"/>
        <v>-0.008400496653779208</v>
      </c>
      <c r="C121" s="2">
        <f t="shared" si="5"/>
        <v>0.044149330099764045</v>
      </c>
      <c r="D121" s="2">
        <f t="shared" si="7"/>
        <v>0.03574883344598484</v>
      </c>
    </row>
    <row r="122" spans="1:4" ht="12.75">
      <c r="A122" s="2">
        <f t="shared" si="6"/>
        <v>2.2200000000000015</v>
      </c>
      <c r="B122" s="2">
        <f t="shared" si="4"/>
        <v>-0.008286138997382834</v>
      </c>
      <c r="C122" s="2">
        <f t="shared" si="5"/>
        <v>0.04700068298040938</v>
      </c>
      <c r="D122" s="2">
        <f t="shared" si="7"/>
        <v>0.038714543983026546</v>
      </c>
    </row>
    <row r="123" spans="1:4" ht="12.75">
      <c r="A123" s="2">
        <f t="shared" si="6"/>
        <v>2.2400000000000015</v>
      </c>
      <c r="B123" s="2">
        <f t="shared" si="4"/>
        <v>-0.008044146223864478</v>
      </c>
      <c r="C123" s="2">
        <f t="shared" si="5"/>
        <v>0.04966673359970603</v>
      </c>
      <c r="D123" s="2">
        <f t="shared" si="7"/>
        <v>0.041622587375841555</v>
      </c>
    </row>
    <row r="124" spans="1:4" ht="12.75">
      <c r="A124" s="2">
        <f t="shared" si="6"/>
        <v>2.2600000000000016</v>
      </c>
      <c r="B124" s="2">
        <f t="shared" si="4"/>
        <v>-0.007681514592163447</v>
      </c>
      <c r="C124" s="2">
        <f t="shared" si="5"/>
        <v>0.05213697093574329</v>
      </c>
      <c r="D124" s="2">
        <f t="shared" si="7"/>
        <v>0.04445545634357985</v>
      </c>
    </row>
    <row r="125" spans="1:4" ht="12.75">
      <c r="A125" s="2">
        <f t="shared" si="6"/>
        <v>2.2800000000000016</v>
      </c>
      <c r="B125" s="2">
        <f t="shared" si="4"/>
        <v>-0.007206965562295127</v>
      </c>
      <c r="C125" s="2">
        <f t="shared" si="5"/>
        <v>0.05440165596909826</v>
      </c>
      <c r="D125" s="2">
        <f t="shared" si="7"/>
        <v>0.04719469040680313</v>
      </c>
    </row>
    <row r="126" spans="1:4" ht="12.75">
      <c r="A126" s="2">
        <f t="shared" si="6"/>
        <v>2.3000000000000016</v>
      </c>
      <c r="B126" s="2">
        <f t="shared" si="4"/>
        <v>-0.00663076539504417</v>
      </c>
      <c r="C126" s="2">
        <f t="shared" si="5"/>
        <v>0.05645186007934858</v>
      </c>
      <c r="D126" s="2">
        <f t="shared" si="7"/>
        <v>0.049821094684304415</v>
      </c>
    </row>
    <row r="127" spans="1:4" ht="12.75">
      <c r="A127" s="2">
        <f t="shared" si="6"/>
        <v>2.3200000000000016</v>
      </c>
      <c r="B127" s="2">
        <f t="shared" si="4"/>
        <v>-0.005964524926562188</v>
      </c>
      <c r="C127" s="2">
        <f t="shared" si="5"/>
        <v>0.058279500246551444</v>
      </c>
      <c r="D127" s="2">
        <f t="shared" si="7"/>
        <v>0.05231497531998926</v>
      </c>
    </row>
    <row r="128" spans="1:4" ht="12.75">
      <c r="A128" s="2">
        <f t="shared" si="6"/>
        <v>2.3400000000000016</v>
      </c>
      <c r="B128" s="2">
        <f t="shared" si="4"/>
        <v>-0.005220983165770216</v>
      </c>
      <c r="C128" s="2">
        <f t="shared" si="5"/>
        <v>0.05987737091890554</v>
      </c>
      <c r="D128" s="2">
        <f t="shared" si="7"/>
        <v>0.054656387753135326</v>
      </c>
    </row>
    <row r="129" spans="1:4" ht="12.75">
      <c r="A129" s="2">
        <f t="shared" si="6"/>
        <v>2.3600000000000017</v>
      </c>
      <c r="B129" s="2">
        <f t="shared" si="4"/>
        <v>-0.0044137785261821666</v>
      </c>
      <c r="C129" s="2">
        <f t="shared" si="5"/>
        <v>0.061239172420956056</v>
      </c>
      <c r="D129" s="2">
        <f t="shared" si="7"/>
        <v>0.05682539389477389</v>
      </c>
    </row>
    <row r="130" spans="1:4" ht="12.75">
      <c r="A130" s="2">
        <f t="shared" si="6"/>
        <v>2.3800000000000017</v>
      </c>
      <c r="B130" s="2">
        <f t="shared" si="4"/>
        <v>-0.003557211603370805</v>
      </c>
      <c r="C130" s="2">
        <f t="shared" si="5"/>
        <v>0.06235953579034253</v>
      </c>
      <c r="D130" s="2">
        <f t="shared" si="7"/>
        <v>0.058802324186971726</v>
      </c>
    </row>
    <row r="131" spans="1:4" ht="12.75">
      <c r="A131" s="2">
        <f t="shared" si="6"/>
        <v>2.4000000000000017</v>
      </c>
      <c r="B131" s="2">
        <f t="shared" si="4"/>
        <v>-0.0026660034448238164</v>
      </c>
      <c r="C131" s="2">
        <f t="shared" si="5"/>
        <v>0.06323404394516922</v>
      </c>
      <c r="D131" s="2">
        <f t="shared" si="7"/>
        <v>0.06056804050034541</v>
      </c>
    </row>
    <row r="132" spans="1:4" ht="12.75">
      <c r="A132" s="2">
        <f t="shared" si="6"/>
        <v>2.4200000000000017</v>
      </c>
      <c r="B132" s="2">
        <f t="shared" si="4"/>
        <v>-0.001755053231423929</v>
      </c>
      <c r="C132" s="2">
        <f t="shared" si="5"/>
        <v>0.06385924909854494</v>
      </c>
      <c r="D132" s="2">
        <f t="shared" si="7"/>
        <v>0.062104195867121015</v>
      </c>
    </row>
    <row r="133" spans="1:4" ht="12.75">
      <c r="A133" s="2">
        <f t="shared" si="6"/>
        <v>2.4400000000000017</v>
      </c>
      <c r="B133" s="2">
        <f t="shared" si="4"/>
        <v>-0.0008391992012405932</v>
      </c>
      <c r="C133" s="2">
        <f t="shared" si="5"/>
        <v>0.06423268635163461</v>
      </c>
      <c r="D133" s="2">
        <f t="shared" si="7"/>
        <v>0.06339348715039402</v>
      </c>
    </row>
    <row r="134" spans="1:4" ht="12.75">
      <c r="A134" s="2">
        <f t="shared" si="6"/>
        <v>2.4600000000000017</v>
      </c>
      <c r="B134" s="2">
        <f t="shared" si="4"/>
        <v>6.70135003411753E-05</v>
      </c>
      <c r="C134" s="2">
        <f t="shared" si="5"/>
        <v>0.06435288341163134</v>
      </c>
      <c r="D134" s="2">
        <f t="shared" si="7"/>
        <v>0.06441989691197252</v>
      </c>
    </row>
    <row r="135" spans="1:4" ht="12.75">
      <c r="A135" s="2">
        <f t="shared" si="6"/>
        <v>2.4800000000000018</v>
      </c>
      <c r="B135" s="2">
        <f t="shared" si="4"/>
        <v>0.0009495545611464449</v>
      </c>
      <c r="C135" s="2">
        <f t="shared" si="5"/>
        <v>0.06421936639633573</v>
      </c>
      <c r="D135" s="2">
        <f t="shared" si="7"/>
        <v>0.06516892095748217</v>
      </c>
    </row>
    <row r="136" spans="1:4" ht="12.75">
      <c r="A136" s="2">
        <f t="shared" si="6"/>
        <v>2.5000000000000018</v>
      </c>
      <c r="B136" s="2">
        <f t="shared" si="4"/>
        <v>0.0017951166012326006</v>
      </c>
      <c r="C136" s="2">
        <f t="shared" si="5"/>
        <v>0.06383266170245722</v>
      </c>
      <c r="D136" s="2">
        <f t="shared" si="7"/>
        <v>0.06562777830368982</v>
      </c>
    </row>
    <row r="137" spans="1:4" ht="12.75">
      <c r="A137" s="2">
        <f t="shared" si="6"/>
        <v>2.520000000000002</v>
      </c>
      <c r="B137" s="2">
        <f t="shared" si="4"/>
        <v>0.002591306693739902</v>
      </c>
      <c r="C137" s="2">
        <f t="shared" si="5"/>
        <v>0.06319429393027194</v>
      </c>
      <c r="D137" s="2">
        <f t="shared" si="7"/>
        <v>0.06578560062401184</v>
      </c>
    </row>
    <row r="138" spans="1:4" ht="12.75">
      <c r="A138" s="2">
        <f t="shared" si="6"/>
        <v>2.540000000000002</v>
      </c>
      <c r="B138" s="2">
        <f t="shared" si="4"/>
        <v>0.00332681870526355</v>
      </c>
      <c r="C138" s="2">
        <f t="shared" si="5"/>
        <v>0.06230677987281897</v>
      </c>
      <c r="D138" s="2">
        <f t="shared" si="7"/>
        <v>0.06563359857808251</v>
      </c>
    </row>
    <row r="139" spans="1:4" ht="12.75">
      <c r="A139" s="2">
        <f t="shared" si="6"/>
        <v>2.560000000000002</v>
      </c>
      <c r="B139" s="2">
        <f aca="true" t="shared" si="8" ref="B139:B202">EXP(-$E$2*$B$4*A139)*($I$5*COS($E$3*A139)+$I$6*SIN($E$3*A139))</f>
        <v>0.003991584220437994</v>
      </c>
      <c r="C139" s="2">
        <f aca="true" t="shared" si="9" ref="C139:C202">$N$4*SIN($K$2*A139+$N$6)</f>
        <v>0.06117361859333311</v>
      </c>
      <c r="D139" s="2">
        <f t="shared" si="7"/>
        <v>0.06516520281377111</v>
      </c>
    </row>
    <row r="140" spans="1:4" ht="12.75">
      <c r="A140" s="2">
        <f aca="true" t="shared" si="10" ref="A140:A203">A139+$B$9</f>
        <v>2.580000000000002</v>
      </c>
      <c r="B140" s="2">
        <f t="shared" si="8"/>
        <v>0.00457690020846405</v>
      </c>
      <c r="C140" s="2">
        <f t="shared" si="9"/>
        <v>0.05979927763003391</v>
      </c>
      <c r="D140" s="2">
        <f aca="true" t="shared" si="11" ref="D140:D203">B140+C140</f>
        <v>0.06437617783849796</v>
      </c>
    </row>
    <row r="141" spans="1:4" ht="12.75">
      <c r="A141" s="2">
        <f t="shared" si="10"/>
        <v>2.600000000000002</v>
      </c>
      <c r="B141" s="2">
        <f t="shared" si="8"/>
        <v>0.005075532001552121</v>
      </c>
      <c r="C141" s="2">
        <f t="shared" si="9"/>
        <v>0.058189175382659684</v>
      </c>
      <c r="D141" s="2">
        <f t="shared" si="11"/>
        <v>0.0632647073842118</v>
      </c>
    </row>
    <row r="142" spans="1:4" ht="12.75">
      <c r="A142" s="2">
        <f t="shared" si="10"/>
        <v>2.620000000000002</v>
      </c>
      <c r="B142" s="2">
        <f t="shared" si="8"/>
        <v>0.005481790579728676</v>
      </c>
      <c r="C142" s="2">
        <f t="shared" si="9"/>
        <v>0.056349659750188186</v>
      </c>
      <c r="D142" s="2">
        <f t="shared" si="11"/>
        <v>0.06183145032991686</v>
      </c>
    </row>
    <row r="143" spans="1:4" ht="12.75">
      <c r="A143" s="2">
        <f t="shared" si="10"/>
        <v>2.640000000000002</v>
      </c>
      <c r="B143" s="2">
        <f t="shared" si="8"/>
        <v>0.005791583586169364</v>
      </c>
      <c r="C143" s="2">
        <f t="shared" si="9"/>
        <v>0.054287983103965175</v>
      </c>
      <c r="D143" s="2">
        <f t="shared" si="11"/>
        <v>0.06007956669013454</v>
      </c>
    </row>
    <row r="144" spans="1:4" ht="12.75">
      <c r="A144" s="2">
        <f t="shared" si="10"/>
        <v>2.660000000000002</v>
      </c>
      <c r="B144" s="2">
        <f t="shared" si="8"/>
        <v>0.0060024399252816526</v>
      </c>
      <c r="C144" s="2">
        <f t="shared" si="9"/>
        <v>0.05201227369491159</v>
      </c>
      <c r="D144" s="2">
        <f t="shared" si="11"/>
        <v>0.058014713620193246</v>
      </c>
    </row>
    <row r="145" spans="1:4" ht="12.75">
      <c r="A145" s="2">
        <f t="shared" si="10"/>
        <v>2.680000000000002</v>
      </c>
      <c r="B145" s="2">
        <f t="shared" si="8"/>
        <v>0.006113508215463721</v>
      </c>
      <c r="C145" s="2">
        <f t="shared" si="9"/>
        <v>0.04953150360753616</v>
      </c>
      <c r="D145" s="2">
        <f t="shared" si="11"/>
        <v>0.05564501182299988</v>
      </c>
    </row>
    <row r="146" spans="1:4" ht="12.75">
      <c r="A146" s="2">
        <f t="shared" si="10"/>
        <v>2.700000000000002</v>
      </c>
      <c r="B146" s="2">
        <f t="shared" si="8"/>
        <v>0.006125529773413357</v>
      </c>
      <c r="C146" s="2">
        <f t="shared" si="9"/>
        <v>0.04685545338709743</v>
      </c>
      <c r="D146" s="2">
        <f t="shared" si="11"/>
        <v>0.05298098316051079</v>
      </c>
    </row>
    <row r="147" spans="1:4" ht="12.75">
      <c r="A147" s="2">
        <f t="shared" si="10"/>
        <v>2.720000000000002</v>
      </c>
      <c r="B147" s="2">
        <f t="shared" si="8"/>
        <v>0.0060407871910420335</v>
      </c>
      <c r="C147" s="2">
        <f t="shared" si="9"/>
        <v>0.04399467347937389</v>
      </c>
      <c r="D147" s="2">
        <f t="shared" si="11"/>
        <v>0.05003546067041593</v>
      </c>
    </row>
    <row r="148" spans="1:4" ht="12.75">
      <c r="A148" s="2">
        <f t="shared" si="10"/>
        <v>2.740000000000002</v>
      </c>
      <c r="B148" s="2">
        <f t="shared" si="8"/>
        <v>0.005863029923933355</v>
      </c>
      <c r="C148" s="2">
        <f t="shared" si="9"/>
        <v>0.040960442635066596</v>
      </c>
      <c r="D148" s="2">
        <f t="shared" si="11"/>
        <v>0.04682347255899995</v>
      </c>
    </row>
    <row r="149" spans="1:4" ht="12.75">
      <c r="A149" s="2">
        <f t="shared" si="10"/>
        <v>2.760000000000002</v>
      </c>
      <c r="B149" s="2">
        <f t="shared" si="8"/>
        <v>0.005597378636892168</v>
      </c>
      <c r="C149" s="2">
        <f t="shared" si="9"/>
        <v>0.037764723442828683</v>
      </c>
      <c r="D149" s="2">
        <f t="shared" si="11"/>
        <v>0.043362102079720855</v>
      </c>
    </row>
    <row r="150" spans="1:4" ht="12.75">
      <c r="A150" s="2">
        <f t="shared" si="10"/>
        <v>2.780000000000002</v>
      </c>
      <c r="B150" s="2">
        <f t="shared" si="8"/>
        <v>0.00525021034309791</v>
      </c>
      <c r="C150" s="2">
        <f t="shared" si="9"/>
        <v>0.03442011516623257</v>
      </c>
      <c r="D150" s="2">
        <f t="shared" si="11"/>
        <v>0.03967032550933048</v>
      </c>
    </row>
    <row r="151" spans="1:4" ht="12.75">
      <c r="A151" s="2">
        <f t="shared" si="10"/>
        <v>2.800000000000002</v>
      </c>
      <c r="B151" s="2">
        <f t="shared" si="8"/>
        <v>0.004829026625010566</v>
      </c>
      <c r="C151" s="2">
        <f t="shared" si="9"/>
        <v>0.03093980407061896</v>
      </c>
      <c r="D151" s="2">
        <f t="shared" si="11"/>
        <v>0.03576883069562953</v>
      </c>
    </row>
    <row r="152" spans="1:4" ht="12.75">
      <c r="A152" s="2">
        <f t="shared" si="10"/>
        <v>2.820000000000002</v>
      </c>
      <c r="B152" s="2">
        <f t="shared" si="8"/>
        <v>0.00434230743449901</v>
      </c>
      <c r="C152" s="2">
        <f t="shared" si="9"/>
        <v>0.027337511435665676</v>
      </c>
      <c r="D152" s="2">
        <f t="shared" si="11"/>
        <v>0.03167981887016469</v>
      </c>
    </row>
    <row r="153" spans="1:4" ht="12.75">
      <c r="A153" s="2">
        <f t="shared" si="10"/>
        <v>2.840000000000002</v>
      </c>
      <c r="B153" s="2">
        <f t="shared" si="8"/>
        <v>0.0037993531344288614</v>
      </c>
      <c r="C153" s="2">
        <f t="shared" si="9"/>
        <v>0.02362743945863793</v>
      </c>
      <c r="D153" s="2">
        <f t="shared" si="11"/>
        <v>0.027426792593066792</v>
      </c>
    </row>
    <row r="154" spans="1:4" ht="12.75">
      <c r="A154" s="2">
        <f t="shared" si="10"/>
        <v>2.860000000000002</v>
      </c>
      <c r="B154" s="2">
        <f t="shared" si="8"/>
        <v>0.0032101175626777618</v>
      </c>
      <c r="C154" s="2">
        <f t="shared" si="9"/>
        <v>0.019824215261601285</v>
      </c>
      <c r="D154" s="2">
        <f t="shared" si="11"/>
        <v>0.023034332824279045</v>
      </c>
    </row>
    <row r="155" spans="1:4" ht="12.75">
      <c r="A155" s="2">
        <f t="shared" si="10"/>
        <v>2.880000000000002</v>
      </c>
      <c r="B155" s="2">
        <f t="shared" si="8"/>
        <v>0.0025850349715192135</v>
      </c>
      <c r="C155" s="2">
        <f t="shared" si="9"/>
        <v>0.015942833223348284</v>
      </c>
      <c r="D155" s="2">
        <f t="shared" si="11"/>
        <v>0.018527868194867497</v>
      </c>
    </row>
    <row r="156" spans="1:4" ht="12.75">
      <c r="A156" s="2">
        <f t="shared" si="10"/>
        <v>2.900000000000002</v>
      </c>
      <c r="B156" s="2">
        <f t="shared" si="8"/>
        <v>0.0019348437205653128</v>
      </c>
      <c r="C156" s="2">
        <f t="shared" si="9"/>
        <v>0.011998595863400975</v>
      </c>
      <c r="D156" s="2">
        <f t="shared" si="11"/>
        <v>0.013933439583966287</v>
      </c>
    </row>
    <row r="157" spans="1:4" ht="12.75">
      <c r="A157" s="2">
        <f t="shared" si="10"/>
        <v>2.920000000000002</v>
      </c>
      <c r="B157" s="2">
        <f t="shared" si="8"/>
        <v>0.0012704095807524072</v>
      </c>
      <c r="C157" s="2">
        <f t="shared" si="9"/>
        <v>0.008007053511153366</v>
      </c>
      <c r="D157" s="2">
        <f t="shared" si="11"/>
        <v>0.009277463091905774</v>
      </c>
    </row>
    <row r="158" spans="1:4" ht="12.75">
      <c r="A158" s="2">
        <f t="shared" si="10"/>
        <v>2.940000000000002</v>
      </c>
      <c r="B158" s="2">
        <f t="shared" si="8"/>
        <v>0.0006025514416647978</v>
      </c>
      <c r="C158" s="2">
        <f t="shared" si="9"/>
        <v>0.003983942998013704</v>
      </c>
      <c r="D158" s="2">
        <f t="shared" si="11"/>
        <v>0.004586494439678502</v>
      </c>
    </row>
    <row r="159" spans="1:4" ht="12.75">
      <c r="A159" s="2">
        <f t="shared" si="10"/>
        <v>2.960000000000002</v>
      </c>
      <c r="B159" s="2">
        <f t="shared" si="8"/>
        <v>-5.812789304306891E-05</v>
      </c>
      <c r="C159" s="2">
        <f t="shared" si="9"/>
        <v>-5.487438574565776E-05</v>
      </c>
      <c r="D159" s="2">
        <f t="shared" si="11"/>
        <v>-0.00011300227878872667</v>
      </c>
    </row>
    <row r="160" spans="1:4" ht="12.75">
      <c r="A160" s="2">
        <f t="shared" si="10"/>
        <v>2.980000000000002</v>
      </c>
      <c r="B160" s="2">
        <f t="shared" si="8"/>
        <v>-0.0007014032844957454</v>
      </c>
      <c r="C160" s="2">
        <f t="shared" si="9"/>
        <v>-0.004093475424824078</v>
      </c>
      <c r="D160" s="2">
        <f t="shared" si="11"/>
        <v>-0.004794878709319823</v>
      </c>
    </row>
    <row r="161" spans="1:4" ht="12.75">
      <c r="A161" s="2">
        <f t="shared" si="10"/>
        <v>3.000000000000002</v>
      </c>
      <c r="B161" s="2">
        <f t="shared" si="8"/>
        <v>-0.001317578857507695</v>
      </c>
      <c r="C161" s="2">
        <f t="shared" si="9"/>
        <v>-0.008115937756868887</v>
      </c>
      <c r="D161" s="2">
        <f t="shared" si="11"/>
        <v>-0.009433516614376582</v>
      </c>
    </row>
    <row r="162" spans="1:4" ht="12.75">
      <c r="A162" s="2">
        <f t="shared" si="10"/>
        <v>3.0200000000000022</v>
      </c>
      <c r="B162" s="2">
        <f t="shared" si="8"/>
        <v>-0.0018976274812632394</v>
      </c>
      <c r="C162" s="2">
        <f t="shared" si="9"/>
        <v>-0.01210640264709068</v>
      </c>
      <c r="D162" s="2">
        <f t="shared" si="11"/>
        <v>-0.01400403012835392</v>
      </c>
    </row>
    <row r="163" spans="1:4" ht="12.75">
      <c r="A163" s="2">
        <f t="shared" si="10"/>
        <v>3.0400000000000023</v>
      </c>
      <c r="B163" s="2">
        <f t="shared" si="8"/>
        <v>-0.0024333162376745567</v>
      </c>
      <c r="C163" s="2">
        <f t="shared" si="9"/>
        <v>-0.016049137512022332</v>
      </c>
      <c r="D163" s="2">
        <f t="shared" si="11"/>
        <v>-0.01848245374969689</v>
      </c>
    </row>
    <row r="164" spans="1:4" ht="12.75">
      <c r="A164" s="2">
        <f t="shared" si="10"/>
        <v>3.0600000000000023</v>
      </c>
      <c r="B164" s="2">
        <f t="shared" si="8"/>
        <v>-0.002917316251261928</v>
      </c>
      <c r="C164" s="2">
        <f t="shared" si="9"/>
        <v>-0.01992859794592257</v>
      </c>
      <c r="D164" s="2">
        <f t="shared" si="11"/>
        <v>-0.022845914197184496</v>
      </c>
    </row>
    <row r="165" spans="1:4" ht="12.75">
      <c r="A165" s="2">
        <f t="shared" si="10"/>
        <v>3.0800000000000023</v>
      </c>
      <c r="B165" s="2">
        <f t="shared" si="8"/>
        <v>-0.0033432955412572127</v>
      </c>
      <c r="C165" s="2">
        <f t="shared" si="9"/>
        <v>-0.02372948900527941</v>
      </c>
      <c r="D165" s="2">
        <f t="shared" si="11"/>
        <v>-0.02707278454653662</v>
      </c>
    </row>
    <row r="166" spans="1:4" ht="12.75">
      <c r="A166" s="2">
        <f t="shared" si="10"/>
        <v>3.1000000000000023</v>
      </c>
      <c r="B166" s="2">
        <f t="shared" si="8"/>
        <v>-0.0037059938574204193</v>
      </c>
      <c r="C166" s="2">
        <f t="shared" si="9"/>
        <v>-0.027436825509797872</v>
      </c>
      <c r="D166" s="2">
        <f t="shared" si="11"/>
        <v>-0.031142819367218293</v>
      </c>
    </row>
    <row r="167" spans="1:4" ht="12.75">
      <c r="A167" s="2">
        <f t="shared" si="10"/>
        <v>3.1200000000000023</v>
      </c>
      <c r="B167" s="2">
        <f t="shared" si="8"/>
        <v>-0.00400127877069565</v>
      </c>
      <c r="C167" s="2">
        <f t="shared" si="9"/>
        <v>-0.031035991122133576</v>
      </c>
      <c r="D167" s="2">
        <f t="shared" si="11"/>
        <v>-0.03503726989282922</v>
      </c>
    </row>
    <row r="168" spans="1:4" ht="12.75">
      <c r="A168" s="2">
        <f t="shared" si="10"/>
        <v>3.1400000000000023</v>
      </c>
      <c r="B168" s="2">
        <f t="shared" si="8"/>
        <v>-0.004226182603219745</v>
      </c>
      <c r="C168" s="2">
        <f t="shared" si="9"/>
        <v>-0.03451279597344522</v>
      </c>
      <c r="D168" s="2">
        <f t="shared" si="11"/>
        <v>-0.038738978576664966</v>
      </c>
    </row>
    <row r="169" spans="1:4" ht="12.75">
      <c r="A169" s="2">
        <f t="shared" si="10"/>
        <v>3.1600000000000024</v>
      </c>
      <c r="B169" s="2">
        <f t="shared" si="8"/>
        <v>-0.004378920094305858</v>
      </c>
      <c r="C169" s="2">
        <f t="shared" si="9"/>
        <v>-0.03785353260757785</v>
      </c>
      <c r="D169" s="2">
        <f t="shared" si="11"/>
        <v>-0.04223245270188371</v>
      </c>
    </row>
    <row r="170" spans="1:4" ht="12.75">
      <c r="A170" s="2">
        <f t="shared" si="10"/>
        <v>3.1800000000000024</v>
      </c>
      <c r="B170" s="2">
        <f t="shared" si="8"/>
        <v>-0.004458887004971748</v>
      </c>
      <c r="C170" s="2">
        <f t="shared" si="9"/>
        <v>-0.04104503002331129</v>
      </c>
      <c r="D170" s="2">
        <f t="shared" si="11"/>
        <v>-0.045503917028283034</v>
      </c>
    </row>
    <row r="171" spans="1:4" ht="12.75">
      <c r="A171" s="2">
        <f t="shared" si="10"/>
        <v>3.2000000000000024</v>
      </c>
      <c r="B171" s="2">
        <f t="shared" si="8"/>
        <v>-0.004466640158704652</v>
      </c>
      <c r="C171" s="2">
        <f t="shared" si="9"/>
        <v>-0.04407470560161283</v>
      </c>
      <c r="D171" s="2">
        <f t="shared" si="11"/>
        <v>-0.04854134576031748</v>
      </c>
    </row>
    <row r="172" spans="1:4" ht="12.75">
      <c r="A172" s="2">
        <f t="shared" si="10"/>
        <v>3.2200000000000024</v>
      </c>
      <c r="B172" s="2">
        <f t="shared" si="8"/>
        <v>-0.004403859696073598</v>
      </c>
      <c r="C172" s="2">
        <f t="shared" si="9"/>
        <v>-0.04693061471316629</v>
      </c>
      <c r="D172" s="2">
        <f t="shared" si="11"/>
        <v>-0.05133447440923989</v>
      </c>
    </row>
    <row r="173" spans="1:4" ht="12.75">
      <c r="A173" s="2">
        <f t="shared" si="10"/>
        <v>3.2400000000000024</v>
      </c>
      <c r="B173" s="2">
        <f t="shared" si="8"/>
        <v>-0.0042732945814875</v>
      </c>
      <c r="C173" s="2">
        <f t="shared" si="9"/>
        <v>-0.0496014978105986</v>
      </c>
      <c r="D173" s="2">
        <f t="shared" si="11"/>
        <v>-0.053874792392086104</v>
      </c>
    </row>
    <row r="174" spans="1:4" ht="12.75">
      <c r="A174" s="2">
        <f t="shared" si="10"/>
        <v>3.2600000000000025</v>
      </c>
      <c r="B174" s="2">
        <f t="shared" si="8"/>
        <v>-0.004078692638227798</v>
      </c>
      <c r="C174" s="2">
        <f t="shared" si="9"/>
        <v>-0.05207682481974145</v>
      </c>
      <c r="D174" s="2">
        <f t="shared" si="11"/>
        <v>-0.05615551745796925</v>
      </c>
    </row>
    <row r="175" spans="1:4" ht="12.75">
      <c r="A175" s="2">
        <f t="shared" si="10"/>
        <v>3.2800000000000025</v>
      </c>
      <c r="B175" s="2">
        <f t="shared" si="8"/>
        <v>-0.003824716599683009</v>
      </c>
      <c r="C175" s="2">
        <f t="shared" si="9"/>
        <v>-0.05434683665491156</v>
      </c>
      <c r="D175" s="2">
        <f t="shared" si="11"/>
        <v>-0.05817155325459457</v>
      </c>
    </row>
    <row r="176" spans="1:4" ht="12.75">
      <c r="A176" s="2">
        <f t="shared" si="10"/>
        <v>3.3000000000000025</v>
      </c>
      <c r="B176" s="2">
        <f t="shared" si="8"/>
        <v>-0.003516847847793606</v>
      </c>
      <c r="C176" s="2">
        <f t="shared" si="9"/>
        <v>-0.05640258369453611</v>
      </c>
      <c r="D176" s="2">
        <f t="shared" si="11"/>
        <v>-0.05991943154232972</v>
      </c>
    </row>
    <row r="177" spans="1:4" ht="12.75">
      <c r="A177" s="2">
        <f t="shared" si="10"/>
        <v>3.3200000000000025</v>
      </c>
      <c r="B177" s="2">
        <f t="shared" si="8"/>
        <v>-0.0031612796619126973</v>
      </c>
      <c r="C177" s="2">
        <f t="shared" si="9"/>
        <v>-0.05823596106542913</v>
      </c>
      <c r="D177" s="2">
        <f t="shared" si="11"/>
        <v>-0.061397240727341824</v>
      </c>
    </row>
    <row r="178" spans="1:4" ht="12.75">
      <c r="A178" s="2">
        <f t="shared" si="10"/>
        <v>3.3400000000000025</v>
      </c>
      <c r="B178" s="2">
        <f t="shared" si="8"/>
        <v>-0.0027648019209750275</v>
      </c>
      <c r="C178" s="2">
        <f t="shared" si="9"/>
        <v>-0.0598397405966113</v>
      </c>
      <c r="D178" s="2">
        <f t="shared" si="11"/>
        <v>-0.06260454251758632</v>
      </c>
    </row>
    <row r="179" spans="1:4" ht="12.75">
      <c r="A179" s="2">
        <f t="shared" si="10"/>
        <v>3.3600000000000025</v>
      </c>
      <c r="B179" s="2">
        <f t="shared" si="8"/>
        <v>-0.002334679287970413</v>
      </c>
      <c r="C179" s="2">
        <f t="shared" si="9"/>
        <v>-0.061207599316691834</v>
      </c>
      <c r="D179" s="2">
        <f t="shared" si="11"/>
        <v>-0.06354227860466224</v>
      </c>
    </row>
    <row r="180" spans="1:4" ht="12.75">
      <c r="A180" s="2">
        <f t="shared" si="10"/>
        <v>3.3800000000000026</v>
      </c>
      <c r="B180" s="2">
        <f t="shared" si="8"/>
        <v>-0.0018785249577200297</v>
      </c>
      <c r="C180" s="2">
        <f t="shared" si="9"/>
        <v>-0.06233414438246152</v>
      </c>
      <c r="D180" s="2">
        <f t="shared" si="11"/>
        <v>-0.06421266934018155</v>
      </c>
    </row>
    <row r="181" spans="1:4" ht="12.75">
      <c r="A181" s="2">
        <f t="shared" si="10"/>
        <v>3.4000000000000026</v>
      </c>
      <c r="B181" s="2">
        <f t="shared" si="8"/>
        <v>-0.0014041720668871499</v>
      </c>
      <c r="C181" s="2">
        <f t="shared" si="9"/>
        <v>-0.06321493434041461</v>
      </c>
      <c r="D181" s="2">
        <f t="shared" si="11"/>
        <v>-0.06461910640730176</v>
      </c>
    </row>
    <row r="182" spans="1:4" ht="12.75">
      <c r="A182" s="2">
        <f t="shared" si="10"/>
        <v>3.4200000000000026</v>
      </c>
      <c r="B182" s="2">
        <f t="shared" si="8"/>
        <v>-0.0009195448495858214</v>
      </c>
      <c r="C182" s="2">
        <f t="shared" si="9"/>
        <v>-0.06384649663737456</v>
      </c>
      <c r="D182" s="2">
        <f t="shared" si="11"/>
        <v>-0.06476604148696039</v>
      </c>
    </row>
    <row r="183" spans="1:4" ht="12.75">
      <c r="A183" s="2">
        <f t="shared" si="10"/>
        <v>3.4400000000000026</v>
      </c>
      <c r="B183" s="2">
        <f t="shared" si="8"/>
        <v>-0.00043253157396281385</v>
      </c>
      <c r="C183" s="2">
        <f t="shared" si="9"/>
        <v>-0.0642263413111879</v>
      </c>
      <c r="D183" s="2">
        <f t="shared" si="11"/>
        <v>-0.06465887288515071</v>
      </c>
    </row>
    <row r="184" spans="1:4" ht="12.75">
      <c r="A184" s="2">
        <f t="shared" si="10"/>
        <v>3.4600000000000026</v>
      </c>
      <c r="B184" s="2">
        <f t="shared" si="8"/>
        <v>4.913878371514084E-05</v>
      </c>
      <c r="C184" s="2">
        <f t="shared" si="9"/>
        <v>-0.06435297080750955</v>
      </c>
      <c r="D184" s="2">
        <f t="shared" si="11"/>
        <v>-0.06430383202379442</v>
      </c>
    </row>
    <row r="185" spans="1:4" ht="12.75">
      <c r="A185" s="2">
        <f t="shared" si="10"/>
        <v>3.4800000000000026</v>
      </c>
      <c r="B185" s="2">
        <f t="shared" si="8"/>
        <v>0.0005180142786237446</v>
      </c>
      <c r="C185" s="2">
        <f t="shared" si="9"/>
        <v>-0.06422588588397675</v>
      </c>
      <c r="D185" s="2">
        <f t="shared" si="11"/>
        <v>-0.063707871605353</v>
      </c>
    </row>
    <row r="186" spans="1:4" ht="12.75">
      <c r="A186" s="2">
        <f t="shared" si="10"/>
        <v>3.5000000000000027</v>
      </c>
      <c r="B186" s="2">
        <f t="shared" si="8"/>
        <v>0.0009670304358627964</v>
      </c>
      <c r="C186" s="2">
        <f t="shared" si="9"/>
        <v>-0.06384558757849408</v>
      </c>
      <c r="D186" s="2">
        <f t="shared" si="11"/>
        <v>-0.06287855714263128</v>
      </c>
    </row>
    <row r="187" spans="1:4" ht="12.75">
      <c r="A187" s="2">
        <f t="shared" si="10"/>
        <v>3.5200000000000027</v>
      </c>
      <c r="B187" s="2">
        <f t="shared" si="8"/>
        <v>0.0013896118308978046</v>
      </c>
      <c r="C187" s="2">
        <f t="shared" si="9"/>
        <v>-0.06321357523386945</v>
      </c>
      <c r="D187" s="2">
        <f t="shared" si="11"/>
        <v>-0.06182396340297164</v>
      </c>
    </row>
    <row r="188" spans="1:4" ht="12.75">
      <c r="A188" s="2">
        <f t="shared" si="10"/>
        <v>3.5400000000000027</v>
      </c>
      <c r="B188" s="2">
        <f t="shared" si="8"/>
        <v>0.0017797634333545733</v>
      </c>
      <c r="C188" s="2">
        <f t="shared" si="9"/>
        <v>-0.06233234058658904</v>
      </c>
      <c r="D188" s="2">
        <f t="shared" si="11"/>
        <v>-0.06055257715323447</v>
      </c>
    </row>
    <row r="189" spans="1:4" ht="12.75">
      <c r="A189" s="2">
        <f t="shared" si="10"/>
        <v>3.5600000000000027</v>
      </c>
      <c r="B189" s="2">
        <f t="shared" si="8"/>
        <v>0.002132150531171137</v>
      </c>
      <c r="C189" s="2">
        <f t="shared" si="9"/>
        <v>-0.06120535794303667</v>
      </c>
      <c r="D189" s="2">
        <f t="shared" si="11"/>
        <v>-0.05907320741186554</v>
      </c>
    </row>
    <row r="190" spans="1:4" ht="12.75">
      <c r="A190" s="2">
        <f t="shared" si="10"/>
        <v>3.5800000000000027</v>
      </c>
      <c r="B190" s="2">
        <f t="shared" si="8"/>
        <v>0.0024421662614705934</v>
      </c>
      <c r="C190" s="2">
        <f t="shared" si="9"/>
        <v>-0.05983707048188773</v>
      </c>
      <c r="D190" s="2">
        <f t="shared" si="11"/>
        <v>-0.05739490422041714</v>
      </c>
    </row>
    <row r="191" spans="1:4" ht="12.75">
      <c r="A191" s="2">
        <f t="shared" si="10"/>
        <v>3.6000000000000028</v>
      </c>
      <c r="B191" s="2">
        <f t="shared" si="8"/>
        <v>0.0027059859939852775</v>
      </c>
      <c r="C191" s="2">
        <f t="shared" si="9"/>
        <v>-0.058232872736681984</v>
      </c>
      <c r="D191" s="2">
        <f t="shared" si="11"/>
        <v>-0.05552688674269671</v>
      </c>
    </row>
    <row r="192" spans="1:4" ht="12.75">
      <c r="A192" s="2">
        <f t="shared" si="10"/>
        <v>3.6200000000000028</v>
      </c>
      <c r="B192" s="2">
        <f t="shared" si="8"/>
        <v>0.0029206080387289934</v>
      </c>
      <c r="C192" s="2">
        <f t="shared" si="9"/>
        <v>-0.05639908932763738</v>
      </c>
      <c r="D192" s="2">
        <f t="shared" si="11"/>
        <v>-0.05347848128890839</v>
      </c>
    </row>
    <row r="193" spans="1:4" ht="12.75">
      <c r="A193" s="2">
        <f t="shared" si="10"/>
        <v>3.640000000000003</v>
      </c>
      <c r="B193" s="2">
        <f t="shared" si="8"/>
        <v>0.003083880378162953</v>
      </c>
      <c r="C193" s="2">
        <f t="shared" si="9"/>
        <v>-0.054342950026556584</v>
      </c>
      <c r="D193" s="2">
        <f t="shared" si="11"/>
        <v>-0.051259069648393635</v>
      </c>
    </row>
    <row r="194" spans="1:4" ht="12.75">
      <c r="A194" s="2">
        <f t="shared" si="10"/>
        <v>3.660000000000003</v>
      </c>
      <c r="B194" s="2">
        <f t="shared" si="8"/>
        <v>0.003194513351666703</v>
      </c>
      <c r="C194" s="2">
        <f t="shared" si="9"/>
        <v>-0.052072561253133566</v>
      </c>
      <c r="D194" s="2">
        <f t="shared" si="11"/>
        <v>-0.04887804790146686</v>
      </c>
    </row>
    <row r="195" spans="1:4" ht="12.75">
      <c r="A195" s="2">
        <f t="shared" si="10"/>
        <v>3.680000000000003</v>
      </c>
      <c r="B195" s="2">
        <f t="shared" si="8"/>
        <v>0.003252078443148332</v>
      </c>
      <c r="C195" s="2">
        <f t="shared" si="9"/>
        <v>-0.04959687411503681</v>
      </c>
      <c r="D195" s="2">
        <f t="shared" si="11"/>
        <v>-0.046344795671888483</v>
      </c>
    </row>
    <row r="196" spans="1:4" ht="12.75">
      <c r="A196" s="2">
        <f t="shared" si="10"/>
        <v>3.700000000000003</v>
      </c>
      <c r="B196" s="2">
        <f t="shared" si="8"/>
        <v>0.0032569935377100147</v>
      </c>
      <c r="C196" s="2">
        <f t="shared" si="9"/>
        <v>-0.04692564911777387</v>
      </c>
      <c r="D196" s="2">
        <f t="shared" si="11"/>
        <v>-0.04366865558006385</v>
      </c>
    </row>
    <row r="197" spans="1:4" ht="12.75">
      <c r="A197" s="2">
        <f t="shared" si="10"/>
        <v>3.720000000000003</v>
      </c>
      <c r="B197" s="2">
        <f t="shared" si="8"/>
        <v>0.0032104952172365246</v>
      </c>
      <c r="C197" s="2">
        <f t="shared" si="9"/>
        <v>-0.04406941768346816</v>
      </c>
      <c r="D197" s="2">
        <f t="shared" si="11"/>
        <v>-0.04085892246623163</v>
      </c>
    </row>
    <row r="198" spans="1:4" ht="12.75">
      <c r="A198" s="2">
        <f t="shared" si="10"/>
        <v>3.740000000000003</v>
      </c>
      <c r="B198" s="2">
        <f t="shared" si="8"/>
        <v>0.003114598854661675</v>
      </c>
      <c r="C198" s="2">
        <f t="shared" si="9"/>
        <v>-0.0410394406302644</v>
      </c>
      <c r="D198" s="2">
        <f t="shared" si="11"/>
        <v>-0.03792484177560272</v>
      </c>
    </row>
    <row r="199" spans="1:4" ht="12.75">
      <c r="A199" s="2">
        <f t="shared" si="10"/>
        <v>3.760000000000003</v>
      </c>
      <c r="B199" s="2">
        <f t="shared" si="8"/>
        <v>0.002972047439851439</v>
      </c>
      <c r="C199" s="2">
        <f t="shared" si="9"/>
        <v>-0.03784766377605685</v>
      </c>
      <c r="D199" s="2">
        <f t="shared" si="11"/>
        <v>-0.03487561633620541</v>
      </c>
    </row>
    <row r="200" spans="1:4" ht="12.75">
      <c r="A200" s="2">
        <f t="shared" si="10"/>
        <v>3.780000000000003</v>
      </c>
      <c r="B200" s="2">
        <f t="shared" si="8"/>
        <v>0.0027862502242123775</v>
      </c>
      <c r="C200" s="2">
        <f t="shared" si="9"/>
        <v>-0.03450667084157668</v>
      </c>
      <c r="D200" s="2">
        <f t="shared" si="11"/>
        <v>-0.031720420617364305</v>
      </c>
    </row>
    <row r="201" spans="1:4" ht="12.75">
      <c r="A201" s="2">
        <f t="shared" si="10"/>
        <v>3.800000000000003</v>
      </c>
      <c r="B201" s="2">
        <f t="shared" si="8"/>
        <v>0.002561212404336541</v>
      </c>
      <c r="C201" s="2">
        <f t="shared" si="9"/>
        <v>-0.031029633838519487</v>
      </c>
      <c r="D201" s="2">
        <f t="shared" si="11"/>
        <v>-0.028468421434182947</v>
      </c>
    </row>
    <row r="202" spans="1:4" ht="12.75">
      <c r="A202" s="2">
        <f t="shared" si="10"/>
        <v>3.820000000000003</v>
      </c>
      <c r="B202" s="2">
        <f t="shared" si="8"/>
        <v>0.0023014571756549674</v>
      </c>
      <c r="C202" s="2">
        <f t="shared" si="9"/>
        <v>-0.027430261138308692</v>
      </c>
      <c r="D202" s="2">
        <f t="shared" si="11"/>
        <v>-0.025128803962653726</v>
      </c>
    </row>
    <row r="203" spans="1:4" ht="12.75">
      <c r="A203" s="2">
        <f t="shared" si="10"/>
        <v>3.840000000000003</v>
      </c>
      <c r="B203" s="2">
        <f aca="true" t="shared" si="12" ref="B203:B266">EXP(-$E$2*$B$4*A203)*($I$5*COS($E$3*A203)+$I$6*SIN($E$3*A203))</f>
        <v>0.0020119415740110697</v>
      </c>
      <c r="C203" s="2">
        <f aca="true" t="shared" si="13" ref="C203:C266">$N$4*SIN($K$2*A203+$N$6)</f>
        <v>-0.023722743426238656</v>
      </c>
      <c r="D203" s="2">
        <f t="shared" si="11"/>
        <v>-0.021710801852227585</v>
      </c>
    </row>
    <row r="204" spans="1:4" ht="12.75">
      <c r="A204" s="2">
        <f aca="true" t="shared" si="14" ref="A204:A267">A203+$B$9</f>
        <v>3.860000000000003</v>
      </c>
      <c r="B204" s="2">
        <f t="shared" si="12"/>
        <v>0.0016979675855055387</v>
      </c>
      <c r="C204" s="2">
        <f t="shared" si="13"/>
        <v>-0.019921697754072522</v>
      </c>
      <c r="D204" s="2">
        <f aca="true" t="shared" si="15" ref="D204:D267">B204+C204</f>
        <v>-0.018223730168566984</v>
      </c>
    </row>
    <row r="205" spans="1:4" ht="12.75">
      <c r="A205" s="2">
        <f t="shared" si="14"/>
        <v>3.880000000000003</v>
      </c>
      <c r="B205" s="2">
        <f t="shared" si="12"/>
        <v>0.0013650900425339954</v>
      </c>
      <c r="C205" s="2">
        <f t="shared" si="13"/>
        <v>-0.016042109911673062</v>
      </c>
      <c r="D205" s="2">
        <f t="shared" si="15"/>
        <v>-0.014677019869139067</v>
      </c>
    </row>
    <row r="206" spans="1:4" ht="12.75">
      <c r="A206" s="2">
        <f t="shared" si="14"/>
        <v>3.900000000000003</v>
      </c>
      <c r="B206" s="2">
        <f t="shared" si="12"/>
        <v>0.001019022836666603</v>
      </c>
      <c r="C206" s="2">
        <f t="shared" si="13"/>
        <v>-0.012099275344865879</v>
      </c>
      <c r="D206" s="2">
        <f t="shared" si="15"/>
        <v>-0.011080252508199275</v>
      </c>
    </row>
    <row r="207" spans="1:4" ht="12.75">
      <c r="A207" s="2">
        <f t="shared" si="14"/>
        <v>3.920000000000003</v>
      </c>
      <c r="B207" s="2">
        <f t="shared" si="12"/>
        <v>0.0006655449673246219</v>
      </c>
      <c r="C207" s="2">
        <f t="shared" si="13"/>
        <v>-0.008108738852471277</v>
      </c>
      <c r="D207" s="2">
        <f t="shared" si="15"/>
        <v>-0.007443193885146655</v>
      </c>
    </row>
    <row r="208" spans="1:4" ht="12.75">
      <c r="A208" s="2">
        <f t="shared" si="14"/>
        <v>3.940000000000003</v>
      </c>
      <c r="B208" s="2">
        <f t="shared" si="12"/>
        <v>0.00031040790988626346</v>
      </c>
      <c r="C208" s="2">
        <f t="shared" si="13"/>
        <v>-0.004086233300251102</v>
      </c>
      <c r="D208" s="2">
        <f t="shared" si="15"/>
        <v>-0.003775825390364838</v>
      </c>
    </row>
    <row r="209" spans="1:4" ht="12.75">
      <c r="A209" s="2">
        <f t="shared" si="14"/>
        <v>3.960000000000003</v>
      </c>
      <c r="B209" s="2">
        <f t="shared" si="12"/>
        <v>-4.0754270950992555E-05</v>
      </c>
      <c r="C209" s="2">
        <f t="shared" si="13"/>
        <v>-4.761759339220062E-05</v>
      </c>
      <c r="D209" s="2">
        <f t="shared" si="15"/>
        <v>-8.837186434319317E-05</v>
      </c>
    </row>
    <row r="210" spans="1:4" ht="12.75">
      <c r="A210" s="2">
        <f t="shared" si="14"/>
        <v>3.980000000000003</v>
      </c>
      <c r="B210" s="2">
        <f t="shared" si="12"/>
        <v>-0.00038251071554075324</v>
      </c>
      <c r="C210" s="2">
        <f t="shared" si="13"/>
        <v>0.0039911858479243865</v>
      </c>
      <c r="D210" s="2">
        <f t="shared" si="15"/>
        <v>0.003608675132383633</v>
      </c>
    </row>
    <row r="211" spans="1:4" ht="12.75">
      <c r="A211" s="2">
        <f t="shared" si="14"/>
        <v>4.000000000000003</v>
      </c>
      <c r="B211" s="2">
        <f t="shared" si="12"/>
        <v>-0.0007097142224417115</v>
      </c>
      <c r="C211" s="2">
        <f t="shared" si="13"/>
        <v>0.0080142538633666</v>
      </c>
      <c r="D211" s="2">
        <f t="shared" si="15"/>
        <v>0.007304539640924888</v>
      </c>
    </row>
    <row r="212" spans="1:4" ht="12.75">
      <c r="A212" s="2">
        <f t="shared" si="14"/>
        <v>4.020000000000002</v>
      </c>
      <c r="B212" s="2">
        <f t="shared" si="12"/>
        <v>-0.0010175752266890846</v>
      </c>
      <c r="C212" s="2">
        <f t="shared" si="13"/>
        <v>0.012005725330211242</v>
      </c>
      <c r="D212" s="2">
        <f t="shared" si="15"/>
        <v>0.010988150103522158</v>
      </c>
    </row>
    <row r="213" spans="1:4" ht="12.75">
      <c r="A213" s="2">
        <f t="shared" si="14"/>
        <v>4.040000000000002</v>
      </c>
      <c r="B213" s="2">
        <f t="shared" si="12"/>
        <v>-0.001301728299775886</v>
      </c>
      <c r="C213" s="2">
        <f t="shared" si="13"/>
        <v>0.015949863696519004</v>
      </c>
      <c r="D213" s="2">
        <f t="shared" si="15"/>
        <v>0.014648135396743117</v>
      </c>
    </row>
    <row r="214" spans="1:4" ht="12.75">
      <c r="A214" s="2">
        <f t="shared" si="14"/>
        <v>4.060000000000001</v>
      </c>
      <c r="B214" s="2">
        <f t="shared" si="12"/>
        <v>-0.001558290310745544</v>
      </c>
      <c r="C214" s="2">
        <f t="shared" si="13"/>
        <v>0.019831119023182422</v>
      </c>
      <c r="D214" s="2">
        <f t="shared" si="15"/>
        <v>0.018272828712436878</v>
      </c>
    </row>
    <row r="215" spans="1:4" ht="12.75">
      <c r="A215" s="2">
        <f t="shared" si="14"/>
        <v>4.080000000000001</v>
      </c>
      <c r="B215" s="2">
        <f t="shared" si="12"/>
        <v>-0.0017839095405953074</v>
      </c>
      <c r="C215" s="2">
        <f t="shared" si="13"/>
        <v>0.023634189290245605</v>
      </c>
      <c r="D215" s="2">
        <f t="shared" si="15"/>
        <v>0.021850279749650297</v>
      </c>
    </row>
    <row r="216" spans="1:4" ht="12.75">
      <c r="A216" s="2">
        <f t="shared" si="14"/>
        <v>4.1000000000000005</v>
      </c>
      <c r="B216" s="2">
        <f t="shared" si="12"/>
        <v>-0.0019758052023204635</v>
      </c>
      <c r="C216" s="2">
        <f t="shared" si="13"/>
        <v>0.027344080725791683</v>
      </c>
      <c r="D216" s="2">
        <f t="shared" si="15"/>
        <v>0.02536827552347122</v>
      </c>
    </row>
    <row r="217" spans="1:4" ht="12.75">
      <c r="A217" s="2">
        <f t="shared" si="14"/>
        <v>4.12</v>
      </c>
      <c r="B217" s="2">
        <f t="shared" si="12"/>
        <v>-0.002131796983688597</v>
      </c>
      <c r="C217" s="2">
        <f t="shared" si="13"/>
        <v>0.030946166919547942</v>
      </c>
      <c r="D217" s="2">
        <f t="shared" si="15"/>
        <v>0.028814369935859344</v>
      </c>
    </row>
    <row r="218" spans="1:4" ht="12.75">
      <c r="A218" s="2">
        <f t="shared" si="14"/>
        <v>4.14</v>
      </c>
      <c r="B218" s="2">
        <f t="shared" si="12"/>
        <v>-0.0022503243965100164</v>
      </c>
      <c r="C218" s="2">
        <f t="shared" si="13"/>
        <v>0.03442624648815239</v>
      </c>
      <c r="D218" s="2">
        <f t="shared" si="15"/>
        <v>0.03217592209164237</v>
      </c>
    </row>
    <row r="219" spans="1:4" ht="12.75">
      <c r="A219" s="2">
        <f t="shared" si="14"/>
        <v>4.159999999999999</v>
      </c>
      <c r="B219" s="2">
        <f t="shared" si="12"/>
        <v>-0.0023304558820933853</v>
      </c>
      <c r="C219" s="2">
        <f t="shared" si="13"/>
        <v>0.03777059906473299</v>
      </c>
      <c r="D219" s="2">
        <f t="shared" si="15"/>
        <v>0.035440143182639605</v>
      </c>
    </row>
    <row r="220" spans="1:4" ht="12.75">
      <c r="A220" s="2">
        <f t="shared" si="14"/>
        <v>4.179999999999999</v>
      </c>
      <c r="B220" s="2">
        <f t="shared" si="12"/>
        <v>-0.0023718877851493817</v>
      </c>
      <c r="C220" s="2">
        <f t="shared" si="13"/>
        <v>0.040966039392057334</v>
      </c>
      <c r="D220" s="2">
        <f t="shared" si="15"/>
        <v>0.038594151606907955</v>
      </c>
    </row>
    <row r="221" spans="1:4" ht="12.75">
      <c r="A221" s="2">
        <f t="shared" si="14"/>
        <v>4.199999999999998</v>
      </c>
      <c r="B221" s="2">
        <f t="shared" si="12"/>
        <v>-0.002374933465154111</v>
      </c>
      <c r="C221" s="2">
        <f t="shared" si="13"/>
        <v>0.0439999693059903</v>
      </c>
      <c r="D221" s="2">
        <f t="shared" si="15"/>
        <v>0.04162503584083619</v>
      </c>
    </row>
    <row r="222" spans="1:4" ht="12.75">
      <c r="A222" s="2">
        <f t="shared" si="14"/>
        <v>4.219999999999998</v>
      </c>
      <c r="B222" s="2">
        <f t="shared" si="12"/>
        <v>-0.0023405029627842316</v>
      </c>
      <c r="C222" s="2">
        <f t="shared" si="13"/>
        <v>0.046860427404310075</v>
      </c>
      <c r="D222" s="2">
        <f t="shared" si="15"/>
        <v>0.044519924441525846</v>
      </c>
    </row>
    <row r="223" spans="1:4" ht="12.75">
      <c r="A223" s="2">
        <f t="shared" si="14"/>
        <v>4.2399999999999975</v>
      </c>
      <c r="B223" s="2">
        <f t="shared" si="12"/>
        <v>-0.002270073777351196</v>
      </c>
      <c r="C223" s="2">
        <f t="shared" si="13"/>
        <v>0.0495361362050631</v>
      </c>
      <c r="D223" s="2">
        <f t="shared" si="15"/>
        <v>0.047266062427711905</v>
      </c>
    </row>
    <row r="224" spans="1:4" ht="12.75">
      <c r="A224" s="2">
        <f t="shared" si="14"/>
        <v>4.259999999999997</v>
      </c>
      <c r="B224" s="2">
        <f t="shared" si="12"/>
        <v>-0.0021656534372705917</v>
      </c>
      <c r="C224" s="2">
        <f t="shared" si="13"/>
        <v>0.05201654660853334</v>
      </c>
      <c r="D224" s="2">
        <f t="shared" si="15"/>
        <v>0.04985089317126275</v>
      </c>
    </row>
    <row r="225" spans="1:4" ht="12.75">
      <c r="A225" s="2">
        <f t="shared" si="14"/>
        <v>4.279999999999997</v>
      </c>
      <c r="B225" s="2">
        <f t="shared" si="12"/>
        <v>-0.0020297346578233588</v>
      </c>
      <c r="C225" s="2">
        <f t="shared" si="13"/>
        <v>0.05429187948753171</v>
      </c>
      <c r="D225" s="2">
        <f t="shared" si="15"/>
        <v>0.052262144829708354</v>
      </c>
    </row>
    <row r="226" spans="1:4" ht="12.75">
      <c r="A226" s="2">
        <f t="shared" si="14"/>
        <v>4.299999999999996</v>
      </c>
      <c r="B226" s="2">
        <f t="shared" si="12"/>
        <v>-0.0018652439773778528</v>
      </c>
      <c r="C226" s="2">
        <f t="shared" si="13"/>
        <v>0.05635316424203568</v>
      </c>
      <c r="D226" s="2">
        <f t="shared" si="15"/>
        <v>0.054487920264657826</v>
      </c>
    </row>
    <row r="227" spans="1:4" ht="12.75">
      <c r="A227" s="2">
        <f t="shared" si="14"/>
        <v>4.319999999999996</v>
      </c>
      <c r="B227" s="2">
        <f t="shared" si="12"/>
        <v>-0.001675484843701318</v>
      </c>
      <c r="C227" s="2">
        <f t="shared" si="13"/>
        <v>0.05819227416617491</v>
      </c>
      <c r="D227" s="2">
        <f t="shared" si="15"/>
        <v>0.056516789322473594</v>
      </c>
    </row>
    <row r="228" spans="1:4" ht="12.75">
      <c r="A228" s="2">
        <f t="shared" si="14"/>
        <v>4.339999999999995</v>
      </c>
      <c r="B228" s="2">
        <f t="shared" si="12"/>
        <v>-0.0014640761851397132</v>
      </c>
      <c r="C228" s="2">
        <f t="shared" si="13"/>
        <v>0.05980195848812643</v>
      </c>
      <c r="D228" s="2">
        <f t="shared" si="15"/>
        <v>0.05833788230298672</v>
      </c>
    </row>
    <row r="229" spans="1:4" ht="12.75">
      <c r="A229" s="2">
        <f t="shared" si="14"/>
        <v>4.359999999999995</v>
      </c>
      <c r="B229" s="2">
        <f t="shared" si="12"/>
        <v>-0.0012348875467237247</v>
      </c>
      <c r="C229" s="2">
        <f t="shared" si="13"/>
        <v>0.0611758709566019</v>
      </c>
      <c r="D229" s="2">
        <f t="shared" si="15"/>
        <v>0.059940983409878176</v>
      </c>
    </row>
    <row r="230" spans="1:4" ht="12.75">
      <c r="A230" s="2">
        <f t="shared" si="14"/>
        <v>4.379999999999995</v>
      </c>
      <c r="B230" s="2">
        <f t="shared" si="12"/>
        <v>-0.0009919718983988288</v>
      </c>
      <c r="C230" s="2">
        <f t="shared" si="13"/>
        <v>0.06230859486122276</v>
      </c>
      <c r="D230" s="2">
        <f t="shared" si="15"/>
        <v>0.06131662296282393</v>
      </c>
    </row>
    <row r="231" spans="1:4" ht="12.75">
      <c r="A231" s="2">
        <f t="shared" si="14"/>
        <v>4.399999999999994</v>
      </c>
      <c r="B231" s="2">
        <f t="shared" si="12"/>
        <v>-0.0007394972316043003</v>
      </c>
      <c r="C231" s="2">
        <f t="shared" si="13"/>
        <v>0.06319566438813903</v>
      </c>
      <c r="D231" s="2">
        <f t="shared" si="15"/>
        <v>0.062456167156534736</v>
      </c>
    </row>
    <row r="232" spans="1:4" ht="12.75">
      <c r="A232" s="2">
        <f t="shared" si="14"/>
        <v>4.419999999999994</v>
      </c>
      <c r="B232" s="2">
        <f t="shared" si="12"/>
        <v>-0.0004816780516491887</v>
      </c>
      <c r="C232" s="2">
        <f t="shared" si="13"/>
        <v>0.06383358222669717</v>
      </c>
      <c r="D232" s="2">
        <f t="shared" si="15"/>
        <v>0.06335190417504799</v>
      </c>
    </row>
    <row r="233" spans="1:4" ht="12.75">
      <c r="A233" s="2">
        <f t="shared" si="14"/>
        <v>4.439999999999993</v>
      </c>
      <c r="B233" s="2">
        <f t="shared" si="12"/>
        <v>-0.0002227078473358594</v>
      </c>
      <c r="C233" s="2">
        <f t="shared" si="13"/>
        <v>0.06421983335774123</v>
      </c>
      <c r="D233" s="2">
        <f t="shared" si="15"/>
        <v>0.06399712551040537</v>
      </c>
    </row>
    <row r="234" spans="1:4" ht="12.75">
      <c r="A234" s="2">
        <f t="shared" si="14"/>
        <v>4.459999999999993</v>
      </c>
      <c r="B234" s="2">
        <f t="shared" si="12"/>
        <v>3.330642309762108E-05</v>
      </c>
      <c r="C234" s="2">
        <f t="shared" si="13"/>
        <v>0.0643528949691865</v>
      </c>
      <c r="D234" s="2">
        <f t="shared" si="15"/>
        <v>0.06438620139228413</v>
      </c>
    </row>
    <row r="235" spans="1:4" ht="12.75">
      <c r="A235" s="2">
        <f t="shared" si="14"/>
        <v>4.479999999999992</v>
      </c>
      <c r="B235" s="2">
        <f t="shared" si="12"/>
        <v>0.0002824068483299297</v>
      </c>
      <c r="C235" s="2">
        <f t="shared" si="13"/>
        <v>0.06423224245977328</v>
      </c>
      <c r="D235" s="2">
        <f t="shared" si="15"/>
        <v>0.06451464930810322</v>
      </c>
    </row>
    <row r="236" spans="1:4" ht="12.75">
      <c r="A236" s="2">
        <f t="shared" si="14"/>
        <v>4.499999999999992</v>
      </c>
      <c r="B236" s="2">
        <f t="shared" si="12"/>
        <v>0.0005208431729171178</v>
      </c>
      <c r="C236" s="2">
        <f t="shared" si="13"/>
        <v>0.06385835150733034</v>
      </c>
      <c r="D236" s="2">
        <f t="shared" si="15"/>
        <v>0.06437919468024746</v>
      </c>
    </row>
    <row r="237" spans="1:4" ht="12.75">
      <c r="A237" s="2">
        <f t="shared" si="14"/>
        <v>4.519999999999992</v>
      </c>
      <c r="B237" s="2">
        <f t="shared" si="12"/>
        <v>0.0007451266734112044</v>
      </c>
      <c r="C237" s="2">
        <f t="shared" si="13"/>
        <v>0.06323269619339422</v>
      </c>
      <c r="D237" s="2">
        <f t="shared" si="15"/>
        <v>0.06397782286680542</v>
      </c>
    </row>
    <row r="238" spans="1:4" ht="12.75">
      <c r="A238" s="2">
        <f t="shared" si="14"/>
        <v>4.539999999999991</v>
      </c>
      <c r="B238" s="2">
        <f t="shared" si="12"/>
        <v>0.0009520785713192888</v>
      </c>
      <c r="C238" s="2">
        <f t="shared" si="13"/>
        <v>0.062357743191577816</v>
      </c>
      <c r="D238" s="2">
        <f t="shared" si="15"/>
        <v>0.06330982176289711</v>
      </c>
    </row>
    <row r="239" spans="1:4" ht="12.75">
      <c r="A239" s="2">
        <f t="shared" si="14"/>
        <v>4.559999999999991</v>
      </c>
      <c r="B239" s="2">
        <f t="shared" si="12"/>
        <v>0.001138872356845611</v>
      </c>
      <c r="C239" s="2">
        <f t="shared" si="13"/>
        <v>0.06123694204260118</v>
      </c>
      <c r="D239" s="2">
        <f t="shared" si="15"/>
        <v>0.06237581439944679</v>
      </c>
    </row>
    <row r="240" spans="1:4" ht="12.75">
      <c r="A240" s="2">
        <f t="shared" si="14"/>
        <v>4.57999999999999</v>
      </c>
      <c r="B240" s="2">
        <f t="shared" si="12"/>
        <v>0.001303069508875539</v>
      </c>
      <c r="C240" s="2">
        <f t="shared" si="13"/>
        <v>0.059874711554325374</v>
      </c>
      <c r="D240" s="2">
        <f t="shared" si="15"/>
        <v>0.06117778106320091</v>
      </c>
    </row>
    <row r="241" spans="1:4" ht="12.75">
      <c r="A241" s="2">
        <f t="shared" si="14"/>
        <v>4.59999999999999</v>
      </c>
      <c r="B241" s="2">
        <f t="shared" si="12"/>
        <v>0.0014426482134972608</v>
      </c>
      <c r="C241" s="2">
        <f t="shared" si="13"/>
        <v>0.05827642238040787</v>
      </c>
      <c r="D241" s="2">
        <f t="shared" si="15"/>
        <v>0.05971907059390513</v>
      </c>
    </row>
    <row r="242" spans="1:4" ht="12.75">
      <c r="A242" s="2">
        <f t="shared" si="14"/>
        <v>4.6199999999999894</v>
      </c>
      <c r="B242" s="2">
        <f t="shared" si="12"/>
        <v>0.0015560248035405154</v>
      </c>
      <c r="C242" s="2">
        <f t="shared" si="13"/>
        <v>0.05644837584626433</v>
      </c>
      <c r="D242" s="2">
        <f t="shared" si="15"/>
        <v>0.058004400649804846</v>
      </c>
    </row>
    <row r="243" spans="1:4" ht="12.75">
      <c r="A243" s="2">
        <f t="shared" si="14"/>
        <v>4.639999999999989</v>
      </c>
      <c r="B243" s="2">
        <f t="shared" si="12"/>
        <v>0.0016420677631663785</v>
      </c>
      <c r="C243" s="2">
        <f t="shared" si="13"/>
        <v>0.054397779105815704</v>
      </c>
      <c r="D243" s="2">
        <f t="shared" si="15"/>
        <v>0.056039846868982085</v>
      </c>
    </row>
    <row r="244" spans="1:4" ht="12.75">
      <c r="A244" s="2">
        <f t="shared" si="14"/>
        <v>4.659999999999989</v>
      </c>
      <c r="B244" s="2">
        <f t="shared" si="12"/>
        <v>0.0017001042625192798</v>
      </c>
      <c r="C244" s="2">
        <f t="shared" si="13"/>
        <v>0.05213271672696652</v>
      </c>
      <c r="D244" s="2">
        <f t="shared" si="15"/>
        <v>0.053832820989485795</v>
      </c>
    </row>
    <row r="245" spans="1:4" ht="12.75">
      <c r="A245" s="2">
        <f t="shared" si="14"/>
        <v>4.679999999999988</v>
      </c>
      <c r="B245" s="2">
        <f t="shared" si="12"/>
        <v>0.001729919305961264</v>
      </c>
      <c r="C245" s="2">
        <f t="shared" si="13"/>
        <v>0.049662118817840384</v>
      </c>
      <c r="D245" s="2">
        <f t="shared" si="15"/>
        <v>0.05139203812380165</v>
      </c>
    </row>
    <row r="246" spans="1:4" ht="12.75">
      <c r="A246" s="2">
        <f t="shared" si="14"/>
        <v>4.699999999999988</v>
      </c>
      <c r="B246" s="2">
        <f t="shared" si="12"/>
        <v>0.0017317476916446218</v>
      </c>
      <c r="C246" s="2">
        <f t="shared" si="13"/>
        <v>0.04699572581943556</v>
      </c>
      <c r="D246" s="2">
        <f t="shared" si="15"/>
        <v>0.048727473511080185</v>
      </c>
    </row>
    <row r="247" spans="1:4" ht="12.75">
      <c r="A247" s="2">
        <f t="shared" si="14"/>
        <v>4.719999999999987</v>
      </c>
      <c r="B247" s="2">
        <f t="shared" si="12"/>
        <v>0.0017062590884497565</v>
      </c>
      <c r="C247" s="2">
        <f t="shared" si="13"/>
        <v>0.04414405010350732</v>
      </c>
      <c r="D247" s="2">
        <f t="shared" si="15"/>
        <v>0.045850309191957074</v>
      </c>
    </row>
    <row r="248" spans="1:4" ht="12.75">
      <c r="A248" s="2">
        <f t="shared" si="14"/>
        <v>4.739999999999987</v>
      </c>
      <c r="B248" s="2">
        <f t="shared" si="12"/>
        <v>0.0016545366370646101</v>
      </c>
      <c r="C248" s="2">
        <f t="shared" si="13"/>
        <v>0.04111833452708015</v>
      </c>
      <c r="D248" s="2">
        <f t="shared" si="15"/>
        <v>0.04277287116414476</v>
      </c>
    </row>
    <row r="249" spans="1:4" ht="12.75">
      <c r="A249" s="2">
        <f t="shared" si="14"/>
        <v>4.7599999999999865</v>
      </c>
      <c r="B249" s="2">
        <f t="shared" si="12"/>
        <v>0.0015780495738110746</v>
      </c>
      <c r="C249" s="2">
        <f t="shared" si="13"/>
        <v>0.037930508106988454</v>
      </c>
      <c r="D249" s="2">
        <f t="shared" si="15"/>
        <v>0.03950855768079953</v>
      </c>
    </row>
    <row r="250" spans="1:4" ht="12.75">
      <c r="A250" s="2">
        <f t="shared" si="14"/>
        <v>4.779999999999986</v>
      </c>
      <c r="B250" s="2">
        <f t="shared" si="12"/>
        <v>0.0014786204575092687</v>
      </c>
      <c r="C250" s="2">
        <f t="shared" si="13"/>
        <v>0.034593138989203215</v>
      </c>
      <c r="D250" s="2">
        <f t="shared" si="15"/>
        <v>0.03607175944671248</v>
      </c>
    </row>
    <row r="251" spans="1:4" ht="12.75">
      <c r="A251" s="2">
        <f t="shared" si="14"/>
        <v>4.799999999999986</v>
      </c>
      <c r="B251" s="2">
        <f t="shared" si="12"/>
        <v>0.0013583876501789302</v>
      </c>
      <c r="C251" s="2">
        <f t="shared" si="13"/>
        <v>0.03111938489836311</v>
      </c>
      <c r="D251" s="2">
        <f t="shared" si="15"/>
        <v>0.03247777254854204</v>
      </c>
    </row>
    <row r="252" spans="1:4" ht="12.75">
      <c r="A252" s="2">
        <f t="shared" si="14"/>
        <v>4.819999999999985</v>
      </c>
      <c r="B252" s="2">
        <f t="shared" si="12"/>
        <v>0.001219763760877228</v>
      </c>
      <c r="C252" s="2">
        <f t="shared" si="13"/>
        <v>0.02752294126286565</v>
      </c>
      <c r="D252" s="2">
        <f t="shared" si="15"/>
        <v>0.02874270502374288</v>
      </c>
    </row>
    <row r="253" spans="1:4" ht="12.75">
      <c r="A253" s="2">
        <f t="shared" si="14"/>
        <v>4.839999999999985</v>
      </c>
      <c r="B253" s="2">
        <f t="shared" si="12"/>
        <v>0.001065390807842416</v>
      </c>
      <c r="C253" s="2">
        <f t="shared" si="13"/>
        <v>0.023817987220038545</v>
      </c>
      <c r="D253" s="2">
        <f t="shared" si="15"/>
        <v>0.024883378027880963</v>
      </c>
    </row>
    <row r="254" spans="1:4" ht="12.75">
      <c r="A254" s="2">
        <f t="shared" si="14"/>
        <v>4.859999999999984</v>
      </c>
      <c r="B254" s="2">
        <f t="shared" si="12"/>
        <v>0.0008980928869456935</v>
      </c>
      <c r="C254" s="2">
        <f t="shared" si="13"/>
        <v>0.020019129714266413</v>
      </c>
      <c r="D254" s="2">
        <f t="shared" si="15"/>
        <v>0.020917222601212107</v>
      </c>
    </row>
    <row r="255" spans="1:4" ht="12.75">
      <c r="A255" s="2">
        <f t="shared" si="14"/>
        <v>4.879999999999984</v>
      </c>
      <c r="B255" s="2">
        <f t="shared" si="12"/>
        <v>0.0007208271540578952</v>
      </c>
      <c r="C255" s="2">
        <f t="shared" si="13"/>
        <v>0.016141345908469298</v>
      </c>
      <c r="D255" s="2">
        <f t="shared" si="15"/>
        <v>0.016862173062527193</v>
      </c>
    </row>
    <row r="256" spans="1:4" ht="12.75">
      <c r="A256" s="2">
        <f t="shared" si="14"/>
        <v>4.8999999999999835</v>
      </c>
      <c r="B256" s="2">
        <f t="shared" si="12"/>
        <v>0.0005366339353344934</v>
      </c>
      <c r="C256" s="2">
        <f t="shared" si="13"/>
        <v>0.012199924135979286</v>
      </c>
      <c r="D256" s="2">
        <f t="shared" si="15"/>
        <v>0.01273655807131378</v>
      </c>
    </row>
    <row r="257" spans="1:4" ht="12.75">
      <c r="A257" s="2">
        <f t="shared" si="14"/>
        <v>4.919999999999983</v>
      </c>
      <c r="B257" s="2">
        <f t="shared" si="12"/>
        <v>0.000348586772840692</v>
      </c>
      <c r="C257" s="2">
        <f t="shared" si="13"/>
        <v>0.008210403625613144</v>
      </c>
      <c r="D257" s="2">
        <f t="shared" si="15"/>
        <v>0.008558990398453837</v>
      </c>
    </row>
    <row r="258" spans="1:4" ht="12.75">
      <c r="A258" s="2">
        <f t="shared" si="14"/>
        <v>4.939999999999983</v>
      </c>
      <c r="B258" s="2">
        <f t="shared" si="12"/>
        <v>0.0001597431938060147</v>
      </c>
      <c r="C258" s="2">
        <f t="shared" si="13"/>
        <v>0.004188513237578397</v>
      </c>
      <c r="D258" s="2">
        <f t="shared" si="15"/>
        <v>0.004348256431384412</v>
      </c>
    </row>
    <row r="259" spans="1:4" ht="12.75">
      <c r="A259" s="2">
        <f t="shared" si="14"/>
        <v>4.959999999999982</v>
      </c>
      <c r="B259" s="2">
        <f t="shared" si="12"/>
        <v>-2.690303927133254E-05</v>
      </c>
      <c r="C259" s="2">
        <f t="shared" si="13"/>
        <v>0.00015010945175046686</v>
      </c>
      <c r="D259" s="2">
        <f t="shared" si="15"/>
        <v>0.00012320641247913432</v>
      </c>
    </row>
    <row r="260" spans="1:4" ht="12.75">
      <c r="A260" s="2">
        <f t="shared" si="14"/>
        <v>4.979999999999982</v>
      </c>
      <c r="B260" s="2">
        <f t="shared" si="12"/>
        <v>-0.00020846748266806577</v>
      </c>
      <c r="C260" s="2">
        <f t="shared" si="13"/>
        <v>-0.0038888861471980535</v>
      </c>
      <c r="D260" s="2">
        <f t="shared" si="15"/>
        <v>-0.004097353629866119</v>
      </c>
    </row>
    <row r="261" spans="1:4" ht="12.75">
      <c r="A261" s="2">
        <f t="shared" si="14"/>
        <v>4.999999999999981</v>
      </c>
      <c r="B261" s="2">
        <f t="shared" si="12"/>
        <v>-0.0003822177070495942</v>
      </c>
      <c r="C261" s="2">
        <f t="shared" si="13"/>
        <v>-0.007912549641344954</v>
      </c>
      <c r="D261" s="2">
        <f t="shared" si="15"/>
        <v>-0.008294767348394549</v>
      </c>
    </row>
    <row r="262" spans="1:4" ht="12.75">
      <c r="A262" s="2">
        <f t="shared" si="14"/>
        <v>5.019999999999981</v>
      </c>
      <c r="B262" s="2">
        <f t="shared" si="12"/>
        <v>-0.0005456125336261118</v>
      </c>
      <c r="C262" s="2">
        <f t="shared" si="13"/>
        <v>-0.01190501756026604</v>
      </c>
      <c r="D262" s="2">
        <f t="shared" si="15"/>
        <v>-0.012450630093892152</v>
      </c>
    </row>
    <row r="263" spans="1:4" ht="12.75">
      <c r="A263" s="2">
        <f t="shared" si="14"/>
        <v>5.0399999999999805</v>
      </c>
      <c r="B263" s="2">
        <f t="shared" si="12"/>
        <v>-0.0006963372793023103</v>
      </c>
      <c r="C263" s="2">
        <f t="shared" si="13"/>
        <v>-0.015850549423465823</v>
      </c>
      <c r="D263" s="2">
        <f t="shared" si="15"/>
        <v>-0.016546886702768132</v>
      </c>
    </row>
    <row r="264" spans="1:4" ht="12.75">
      <c r="A264" s="2">
        <f t="shared" si="14"/>
        <v>5.05999999999998</v>
      </c>
      <c r="B264" s="2">
        <f t="shared" si="12"/>
        <v>-0.0008323345553876462</v>
      </c>
      <c r="C264" s="2">
        <f t="shared" si="13"/>
        <v>-0.01973358979791402</v>
      </c>
      <c r="D264" s="2">
        <f t="shared" si="15"/>
        <v>-0.020565924353301665</v>
      </c>
    </row>
    <row r="265" spans="1:4" ht="12.75">
      <c r="A265" s="2">
        <f t="shared" si="14"/>
        <v>5.07999999999998</v>
      </c>
      <c r="B265" s="2">
        <f t="shared" si="12"/>
        <v>-0.0009518302458223395</v>
      </c>
      <c r="C265" s="2">
        <f t="shared" si="13"/>
        <v>-0.023538829626025375</v>
      </c>
      <c r="D265" s="2">
        <f t="shared" si="15"/>
        <v>-0.024490659871847714</v>
      </c>
    </row>
    <row r="266" spans="1:4" ht="12.75">
      <c r="A266" s="2">
        <f t="shared" si="14"/>
        <v>5.099999999999979</v>
      </c>
      <c r="B266" s="2">
        <f t="shared" si="12"/>
        <v>-0.0010533543761217909</v>
      </c>
      <c r="C266" s="2">
        <f t="shared" si="13"/>
        <v>-0.027251266582292894</v>
      </c>
      <c r="D266" s="2">
        <f t="shared" si="15"/>
        <v>-0.028304620958414684</v>
      </c>
    </row>
    <row r="267" spans="1:4" ht="12.75">
      <c r="A267" s="2">
        <f t="shared" si="14"/>
        <v>5.119999999999979</v>
      </c>
      <c r="B267" s="2">
        <f aca="true" t="shared" si="16" ref="B267:B330">EXP(-$E$2*$B$4*A267)*($I$5*COS($E$3*A267)+$I$6*SIN($E$3*A267))</f>
        <v>-0.0011357566719098484</v>
      </c>
      <c r="C267" s="2">
        <f aca="true" t="shared" si="17" ref="C267:C330">$N$4*SIN($K$2*A267+$N$6)</f>
        <v>-0.030856264220616478</v>
      </c>
      <c r="D267" s="2">
        <f t="shared" si="15"/>
        <v>-0.03199202089252633</v>
      </c>
    </row>
    <row r="268" spans="1:4" ht="12.75">
      <c r="A268" s="2">
        <f aca="true" t="shared" si="18" ref="A268:A331">A267+$B$9</f>
        <v>5.139999999999978</v>
      </c>
      <c r="B268" s="2">
        <f t="shared" si="16"/>
        <v>-0.0011982166945587662</v>
      </c>
      <c r="C268" s="2">
        <f t="shared" si="17"/>
        <v>-0.03433960967913587</v>
      </c>
      <c r="D268" s="2">
        <f aca="true" t="shared" si="19" ref="D268:D331">B268+C268</f>
        <v>-0.03553782637369464</v>
      </c>
    </row>
    <row r="269" spans="1:4" ht="12.75">
      <c r="A269" s="2">
        <f t="shared" si="18"/>
        <v>5.159999999999978</v>
      </c>
      <c r="B269" s="2">
        <f t="shared" si="16"/>
        <v>-0.0012402485296600027</v>
      </c>
      <c r="C269" s="2">
        <f t="shared" si="17"/>
        <v>-0.03768756971506394</v>
      </c>
      <c r="D269" s="2">
        <f t="shared" si="19"/>
        <v>-0.038927818244723945</v>
      </c>
    </row>
    <row r="270" spans="1:4" ht="12.75">
      <c r="A270" s="2">
        <f t="shared" si="18"/>
        <v>5.1799999999999775</v>
      </c>
      <c r="B270" s="2">
        <f t="shared" si="16"/>
        <v>-0.0012617000904370985</v>
      </c>
      <c r="C270" s="2">
        <f t="shared" si="17"/>
        <v>-0.04088694484860158</v>
      </c>
      <c r="D270" s="2">
        <f t="shared" si="19"/>
        <v>-0.04214864493903868</v>
      </c>
    </row>
    <row r="271" spans="1:4" ht="12.75">
      <c r="A271" s="2">
        <f t="shared" si="18"/>
        <v>5.199999999999977</v>
      </c>
      <c r="B271" s="2">
        <f t="shared" si="16"/>
        <v>-0.001262747181465212</v>
      </c>
      <c r="C271" s="2">
        <f t="shared" si="17"/>
        <v>-0.04392512140246661</v>
      </c>
      <c r="D271" s="2">
        <f t="shared" si="19"/>
        <v>-0.045187868583931826</v>
      </c>
    </row>
    <row r="272" spans="1:4" ht="12.75">
      <c r="A272" s="2">
        <f t="shared" si="18"/>
        <v>5.219999999999977</v>
      </c>
      <c r="B272" s="2">
        <f t="shared" si="16"/>
        <v>-0.0012438825469479591</v>
      </c>
      <c r="C272" s="2">
        <f t="shared" si="17"/>
        <v>-0.04679012123187245</v>
      </c>
      <c r="D272" s="2">
        <f t="shared" si="19"/>
        <v>-0.04803400377882041</v>
      </c>
    </row>
    <row r="273" spans="1:4" ht="12.75">
      <c r="A273" s="2">
        <f t="shared" si="18"/>
        <v>5.239999999999976</v>
      </c>
      <c r="B273" s="2">
        <f t="shared" si="16"/>
        <v>-0.0012059002011882258</v>
      </c>
      <c r="C273" s="2">
        <f t="shared" si="17"/>
        <v>-0.04947064894889093</v>
      </c>
      <c r="D273" s="2">
        <f t="shared" si="19"/>
        <v>-0.05067654915007916</v>
      </c>
    </row>
    <row r="274" spans="1:4" ht="12.75">
      <c r="A274" s="2">
        <f t="shared" si="18"/>
        <v>5.259999999999976</v>
      </c>
      <c r="B274" s="2">
        <f t="shared" si="16"/>
        <v>-0.001149875405757004</v>
      </c>
      <c r="C274" s="2">
        <f t="shared" si="17"/>
        <v>-0.05195613645501638</v>
      </c>
      <c r="D274" s="2">
        <f t="shared" si="19"/>
        <v>-0.053106011860773385</v>
      </c>
    </row>
    <row r="275" spans="1:4" ht="12.75">
      <c r="A275" s="2">
        <f t="shared" si="18"/>
        <v>5.279999999999975</v>
      </c>
      <c r="B275" s="2">
        <f t="shared" si="16"/>
        <v>-0.0010771407173226293</v>
      </c>
      <c r="C275" s="2">
        <f t="shared" si="17"/>
        <v>-0.054236784606358966</v>
      </c>
      <c r="D275" s="2">
        <f t="shared" si="19"/>
        <v>-0.055313925323681595</v>
      </c>
    </row>
    <row r="276" spans="1:4" ht="12.75">
      <c r="A276" s="2">
        <f t="shared" si="18"/>
        <v>5.299999999999975</v>
      </c>
      <c r="B276" s="2">
        <f t="shared" si="16"/>
        <v>-0.000989258581400762</v>
      </c>
      <c r="C276" s="2">
        <f t="shared" si="17"/>
        <v>-0.05630360184720134</v>
      </c>
      <c r="D276" s="2">
        <f t="shared" si="19"/>
        <v>-0.0572928604286021</v>
      </c>
    </row>
    <row r="277" spans="1:4" ht="12.75">
      <c r="A277" s="2">
        <f t="shared" si="18"/>
        <v>5.3199999999999745</v>
      </c>
      <c r="B277" s="2">
        <f t="shared" si="16"/>
        <v>-0.0008879909898188298</v>
      </c>
      <c r="C277" s="2">
        <f t="shared" si="17"/>
        <v>-0.058148439659601994</v>
      </c>
      <c r="D277" s="2">
        <f t="shared" si="19"/>
        <v>-0.059036430649420824</v>
      </c>
    </row>
    <row r="278" spans="1:4" ht="12.75">
      <c r="A278" s="2">
        <f t="shared" si="18"/>
        <v>5.339999999999974</v>
      </c>
      <c r="B278" s="2">
        <f t="shared" si="16"/>
        <v>-0.000775266753006434</v>
      </c>
      <c r="C278" s="2">
        <f t="shared" si="17"/>
        <v>-0.05976402468928644</v>
      </c>
      <c r="D278" s="2">
        <f t="shared" si="19"/>
        <v>-0.06053929144229287</v>
      </c>
    </row>
    <row r="279" spans="1:4" ht="12.75">
      <c r="A279" s="2">
        <f t="shared" si="18"/>
        <v>5.359999999999974</v>
      </c>
      <c r="B279" s="2">
        <f t="shared" si="16"/>
        <v>-0.0006531469620304142</v>
      </c>
      <c r="C279" s="2">
        <f t="shared" si="17"/>
        <v>-0.061143987421166425</v>
      </c>
      <c r="D279" s="2">
        <f t="shared" si="19"/>
        <v>-0.06179713438319684</v>
      </c>
    </row>
    <row r="280" spans="1:4" ht="12.75">
      <c r="A280" s="2">
        <f t="shared" si="18"/>
        <v>5.379999999999973</v>
      </c>
      <c r="B280" s="2">
        <f t="shared" si="16"/>
        <v>-0.0005237892294529925</v>
      </c>
      <c r="C280" s="2">
        <f t="shared" si="17"/>
        <v>-0.062282887291433484</v>
      </c>
      <c r="D280" s="2">
        <f t="shared" si="19"/>
        <v>-0.06280667652088648</v>
      </c>
    </row>
    <row r="281" spans="1:4" ht="12.75">
      <c r="A281" s="2">
        <f t="shared" si="18"/>
        <v>5.399999999999973</v>
      </c>
      <c r="B281" s="2">
        <f t="shared" si="16"/>
        <v>-0.00038941130262047056</v>
      </c>
      <c r="C281" s="2">
        <f t="shared" si="17"/>
        <v>-0.06317623413722141</v>
      </c>
      <c r="D281" s="2">
        <f t="shared" si="19"/>
        <v>-0.06356564543984189</v>
      </c>
    </row>
    <row r="282" spans="1:4" ht="12.75">
      <c r="A282" s="2">
        <f t="shared" si="18"/>
        <v>5.419999999999972</v>
      </c>
      <c r="B282" s="2">
        <f t="shared" si="16"/>
        <v>-0.00025225463805838736</v>
      </c>
      <c r="C282" s="2">
        <f t="shared" si="17"/>
        <v>-0.06382050589927069</v>
      </c>
      <c r="D282" s="2">
        <f t="shared" si="19"/>
        <v>-0.06407276053732908</v>
      </c>
    </row>
    <row r="283" spans="1:4" ht="12.75">
      <c r="A283" s="2">
        <f t="shared" si="18"/>
        <v>5.439999999999972</v>
      </c>
      <c r="B283" s="2">
        <f t="shared" si="16"/>
        <v>-0.00011454851156999962</v>
      </c>
      <c r="C283" s="2">
        <f t="shared" si="17"/>
        <v>-0.06421316250780226</v>
      </c>
      <c r="D283" s="2">
        <f t="shared" si="19"/>
        <v>-0.06432771101937226</v>
      </c>
    </row>
    <row r="284" spans="1:4" ht="12.75">
      <c r="A284" s="2">
        <f t="shared" si="18"/>
        <v>5.4599999999999715</v>
      </c>
      <c r="B284" s="2">
        <f t="shared" si="16"/>
        <v>2.1524784141697042E-05</v>
      </c>
      <c r="C284" s="2">
        <f t="shared" si="17"/>
        <v>-0.06435265589685457</v>
      </c>
      <c r="D284" s="2">
        <f t="shared" si="19"/>
        <v>-0.06433113111271288</v>
      </c>
    </row>
    <row r="285" spans="1:4" ht="12.75">
      <c r="A285" s="2">
        <f t="shared" si="18"/>
        <v>5.479999999999971</v>
      </c>
      <c r="B285" s="2">
        <f t="shared" si="16"/>
        <v>0.0001538631334057475</v>
      </c>
      <c r="C285" s="2">
        <f t="shared" si="17"/>
        <v>-0.06423843610760155</v>
      </c>
      <c r="D285" s="2">
        <f t="shared" si="19"/>
        <v>-0.0640845729741958</v>
      </c>
    </row>
    <row r="286" spans="1:4" ht="12.75">
      <c r="A286" s="2">
        <f t="shared" si="18"/>
        <v>5.499999999999971</v>
      </c>
      <c r="B286" s="2">
        <f t="shared" si="16"/>
        <v>0.0002804757004768215</v>
      </c>
      <c r="C286" s="2">
        <f t="shared" si="17"/>
        <v>-0.06387095345658968</v>
      </c>
      <c r="D286" s="2">
        <f t="shared" si="19"/>
        <v>-0.06359047775611286</v>
      </c>
    </row>
    <row r="287" spans="1:4" ht="12.75">
      <c r="A287" s="2">
        <f t="shared" si="18"/>
        <v>5.51999999999997</v>
      </c>
      <c r="B287" s="2">
        <f t="shared" si="16"/>
        <v>0.00039951150377180955</v>
      </c>
      <c r="C287" s="2">
        <f t="shared" si="17"/>
        <v>-0.06325165676034497</v>
      </c>
      <c r="D287" s="2">
        <f t="shared" si="19"/>
        <v>-0.06285214525657316</v>
      </c>
    </row>
    <row r="288" spans="1:4" ht="12.75">
      <c r="A288" s="2">
        <f t="shared" si="18"/>
        <v>5.53999999999997</v>
      </c>
      <c r="B288" s="2">
        <f t="shared" si="16"/>
        <v>0.000509285074573273</v>
      </c>
      <c r="C288" s="2">
        <f t="shared" si="17"/>
        <v>-0.062382987623350254</v>
      </c>
      <c r="D288" s="2">
        <f t="shared" si="19"/>
        <v>-0.06187370254877698</v>
      </c>
    </row>
    <row r="289" spans="1:4" ht="12.75">
      <c r="A289" s="2">
        <f t="shared" si="18"/>
        <v>5.559999999999969</v>
      </c>
      <c r="B289" s="2">
        <f t="shared" si="16"/>
        <v>0.0006082988688925166</v>
      </c>
      <c r="C289" s="2">
        <f t="shared" si="17"/>
        <v>-0.061268370811911936</v>
      </c>
      <c r="D289" s="2">
        <f t="shared" si="19"/>
        <v>-0.06066007194301942</v>
      </c>
    </row>
    <row r="290" spans="1:4" ht="12.75">
      <c r="A290" s="2">
        <f t="shared" si="18"/>
        <v>5.579999999999969</v>
      </c>
      <c r="B290" s="2">
        <f t="shared" si="16"/>
        <v>0.0006952621605841227</v>
      </c>
      <c r="C290" s="2">
        <f t="shared" si="17"/>
        <v>-0.05991220075186808</v>
      </c>
      <c r="D290" s="2">
        <f t="shared" si="19"/>
        <v>-0.059216938591283956</v>
      </c>
    </row>
    <row r="291" spans="1:4" ht="12.75">
      <c r="A291" s="2">
        <f t="shared" si="18"/>
        <v>5.599999999999969</v>
      </c>
      <c r="B291" s="2">
        <f t="shared" si="16"/>
        <v>0.000769106206002658</v>
      </c>
      <c r="C291" s="2">
        <f t="shared" si="17"/>
        <v>-0.058319824203371194</v>
      </c>
      <c r="D291" s="2">
        <f t="shared" si="19"/>
        <v>-0.057550717997368536</v>
      </c>
    </row>
    <row r="292" spans="1:4" ht="12.75">
      <c r="A292" s="2">
        <f t="shared" si="18"/>
        <v>5.619999999999968</v>
      </c>
      <c r="B292" s="2">
        <f t="shared" si="16"/>
        <v>0.0008289955344414661</v>
      </c>
      <c r="C292" s="2">
        <f t="shared" si="17"/>
        <v>-0.05649751918105103</v>
      </c>
      <c r="D292" s="2">
        <f t="shared" si="19"/>
        <v>-0.05566852364660956</v>
      </c>
    </row>
    <row r="293" spans="1:4" ht="12.75">
      <c r="A293" s="2">
        <f t="shared" si="18"/>
        <v>5.639999999999968</v>
      </c>
      <c r="B293" s="2">
        <f t="shared" si="16"/>
        <v>0.0008743352832416147</v>
      </c>
      <c r="C293" s="2">
        <f t="shared" si="17"/>
        <v>-0.05445247020266524</v>
      </c>
      <c r="D293" s="2">
        <f t="shared" si="19"/>
        <v>-0.05357813491942363</v>
      </c>
    </row>
    <row r="294" spans="1:4" ht="12.75">
      <c r="A294" s="2">
        <f t="shared" si="18"/>
        <v>5.659999999999967</v>
      </c>
      <c r="B294" s="2">
        <f t="shared" si="16"/>
        <v>0.0009047745607717396</v>
      </c>
      <c r="C294" s="2">
        <f t="shared" si="17"/>
        <v>-0.052192739963822427</v>
      </c>
      <c r="D294" s="2">
        <f t="shared" si="19"/>
        <v>-0.05128796540305069</v>
      </c>
    </row>
    <row r="295" spans="1:4" ht="12.75">
      <c r="A295" s="2">
        <f t="shared" si="18"/>
        <v>5.679999999999967</v>
      </c>
      <c r="B295" s="2">
        <f t="shared" si="16"/>
        <v>0.0009202058834511959</v>
      </c>
      <c r="C295" s="2">
        <f t="shared" si="17"/>
        <v>-0.04972723755044949</v>
      </c>
      <c r="D295" s="2">
        <f t="shared" si="19"/>
        <v>-0.0488070316669983</v>
      </c>
    </row>
    <row r="296" spans="1:4" ht="12.75">
      <c r="A296" s="2">
        <f t="shared" si="18"/>
        <v>5.699999999999966</v>
      </c>
      <c r="B296" s="2">
        <f t="shared" si="16"/>
        <v>0.0009207607936621834</v>
      </c>
      <c r="C296" s="2">
        <f t="shared" si="17"/>
        <v>-0.047065683314328324</v>
      </c>
      <c r="D296" s="2">
        <f t="shared" si="19"/>
        <v>-0.04614492252066614</v>
      </c>
    </row>
    <row r="297" spans="1:4" ht="12.75">
      <c r="A297" s="2">
        <f t="shared" si="18"/>
        <v>5.719999999999966</v>
      </c>
      <c r="B297" s="2">
        <f t="shared" si="16"/>
        <v>0.0009068018228729085</v>
      </c>
      <c r="C297" s="2">
        <f t="shared" si="17"/>
        <v>-0.04421857055018123</v>
      </c>
      <c r="D297" s="2">
        <f t="shared" si="19"/>
        <v>-0.043311768727308325</v>
      </c>
    </row>
    <row r="298" spans="1:4" ht="12.75">
      <c r="A298" s="2">
        <f t="shared" si="18"/>
        <v>5.739999999999966</v>
      </c>
      <c r="B298" s="2">
        <f t="shared" si="16"/>
        <v>0.0008789110177479812</v>
      </c>
      <c r="C298" s="2">
        <f t="shared" si="17"/>
        <v>-0.041197124125394</v>
      </c>
      <c r="D298" s="2">
        <f t="shared" si="19"/>
        <v>-0.04031821310764602</v>
      </c>
    </row>
    <row r="299" spans="1:4" ht="12.75">
      <c r="A299" s="2">
        <f t="shared" si="18"/>
        <v>5.759999999999965</v>
      </c>
      <c r="B299" s="2">
        <f t="shared" si="16"/>
        <v>0.0008378752957129384</v>
      </c>
      <c r="C299" s="2">
        <f t="shared" si="17"/>
        <v>-0.03801325622548311</v>
      </c>
      <c r="D299" s="2">
        <f t="shared" si="19"/>
        <v>-0.03717538092977017</v>
      </c>
    </row>
    <row r="300" spans="1:4" ht="12.75">
      <c r="A300" s="2">
        <f t="shared" si="18"/>
        <v>5.779999999999965</v>
      </c>
      <c r="B300" s="2">
        <f t="shared" si="16"/>
        <v>0.0007846689397189172</v>
      </c>
      <c r="C300" s="2">
        <f t="shared" si="17"/>
        <v>-0.034679519389779416</v>
      </c>
      <c r="D300" s="2">
        <f t="shared" si="19"/>
        <v>-0.0338948504500605</v>
      </c>
    </row>
    <row r="301" spans="1:4" ht="12.75">
      <c r="A301" s="2">
        <f t="shared" si="18"/>
        <v>5.799999999999964</v>
      </c>
      <c r="B301" s="2">
        <f t="shared" si="16"/>
        <v>0.0007204335792747755</v>
      </c>
      <c r="C301" s="2">
        <f t="shared" si="17"/>
        <v>-0.03120905702248952</v>
      </c>
      <c r="D301" s="2">
        <f t="shared" si="19"/>
        <v>-0.030488623443214742</v>
      </c>
    </row>
    <row r="302" spans="1:4" ht="12.75">
      <c r="A302" s="2">
        <f t="shared" si="18"/>
        <v>5.819999999999964</v>
      </c>
      <c r="B302" s="2">
        <f t="shared" si="16"/>
        <v>0.0006464560357381012</v>
      </c>
      <c r="C302" s="2">
        <f t="shared" si="17"/>
        <v>-0.027615551574246146</v>
      </c>
      <c r="D302" s="2">
        <f t="shared" si="19"/>
        <v>-0.026969095538508046</v>
      </c>
    </row>
    <row r="303" spans="1:4" ht="12.75">
      <c r="A303" s="2">
        <f t="shared" si="18"/>
        <v>5.839999999999963</v>
      </c>
      <c r="B303" s="2">
        <f t="shared" si="16"/>
        <v>0.0005641444340564766</v>
      </c>
      <c r="C303" s="2">
        <f t="shared" si="17"/>
        <v>-0.023913170598444555</v>
      </c>
      <c r="D303" s="2">
        <f t="shared" si="19"/>
        <v>-0.023349026164388078</v>
      </c>
    </row>
    <row r="304" spans="1:4" ht="12.75">
      <c r="A304" s="2">
        <f t="shared" si="18"/>
        <v>5.859999999999963</v>
      </c>
      <c r="B304" s="2">
        <f t="shared" si="16"/>
        <v>0.0004750030004126623</v>
      </c>
      <c r="C304" s="2">
        <f t="shared" si="17"/>
        <v>-0.020116510895038832</v>
      </c>
      <c r="D304" s="2">
        <f t="shared" si="19"/>
        <v>-0.01964150789462617</v>
      </c>
    </row>
    <row r="305" spans="1:4" ht="12.75">
      <c r="A305" s="2">
        <f t="shared" si="18"/>
        <v>5.879999999999963</v>
      </c>
      <c r="B305" s="2">
        <f t="shared" si="16"/>
        <v>0.0003806059754531546</v>
      </c>
      <c r="C305" s="2">
        <f t="shared" si="17"/>
        <v>-0.016240540962016877</v>
      </c>
      <c r="D305" s="2">
        <f t="shared" si="19"/>
        <v>-0.015859934986563722</v>
      </c>
    </row>
    <row r="306" spans="1:4" ht="12.75">
      <c r="A306" s="2">
        <f t="shared" si="18"/>
        <v>5.899999999999962</v>
      </c>
      <c r="B306" s="2">
        <f t="shared" si="16"/>
        <v>0.0002825710759839964</v>
      </c>
      <c r="C306" s="2">
        <f t="shared" si="17"/>
        <v>-0.012300541981437428</v>
      </c>
      <c r="D306" s="2">
        <f t="shared" si="19"/>
        <v>-0.012017970905453432</v>
      </c>
    </row>
    <row r="307" spans="1:4" ht="12.75">
      <c r="A307" s="2">
        <f t="shared" si="18"/>
        <v>5.919999999999962</v>
      </c>
      <c r="B307" s="2">
        <f t="shared" si="16"/>
        <v>0.00018253293432469116</v>
      </c>
      <c r="C307" s="2">
        <f t="shared" si="17"/>
        <v>-0.008312047572697396</v>
      </c>
      <c r="D307" s="2">
        <f t="shared" si="19"/>
        <v>-0.008129514638372705</v>
      </c>
    </row>
    <row r="308" spans="1:4" ht="12.75">
      <c r="A308" s="2">
        <f t="shared" si="18"/>
        <v>5.939999999999961</v>
      </c>
      <c r="B308" s="2">
        <f t="shared" si="16"/>
        <v>8.211693415176298E-05</v>
      </c>
      <c r="C308" s="2">
        <f t="shared" si="17"/>
        <v>-0.00429078255055394</v>
      </c>
      <c r="D308" s="2">
        <f t="shared" si="19"/>
        <v>-0.004208665616402177</v>
      </c>
    </row>
    <row r="309" spans="1:4" ht="12.75">
      <c r="A309" s="2">
        <f t="shared" si="18"/>
        <v>5.959999999999961</v>
      </c>
      <c r="B309" s="2">
        <f t="shared" si="16"/>
        <v>-1.7086155033113214E-05</v>
      </c>
      <c r="C309" s="2">
        <f t="shared" si="17"/>
        <v>-0.0002526009293492514</v>
      </c>
      <c r="D309" s="2">
        <f t="shared" si="19"/>
        <v>-0.0002696870843823646</v>
      </c>
    </row>
    <row r="310" spans="1:4" ht="12.75">
      <c r="A310" s="2">
        <f t="shared" si="18"/>
        <v>5.9799999999999605</v>
      </c>
      <c r="B310" s="2">
        <f t="shared" si="16"/>
        <v>-0.00011354436528840057</v>
      </c>
      <c r="C310" s="2">
        <f t="shared" si="17"/>
        <v>0.0037865765821374297</v>
      </c>
      <c r="D310" s="2">
        <f t="shared" si="19"/>
        <v>0.0036730322168490293</v>
      </c>
    </row>
    <row r="311" spans="1:4" ht="12.75">
      <c r="A311" s="2">
        <f t="shared" si="18"/>
        <v>5.99999999999996</v>
      </c>
      <c r="B311" s="2">
        <f t="shared" si="16"/>
        <v>-0.00020580718797412264</v>
      </c>
      <c r="C311" s="2">
        <f t="shared" si="17"/>
        <v>0.007810825348785818</v>
      </c>
      <c r="D311" s="2">
        <f t="shared" si="19"/>
        <v>0.007605018160811695</v>
      </c>
    </row>
    <row r="312" spans="1:4" ht="12.75">
      <c r="A312" s="2">
        <f t="shared" si="18"/>
        <v>6.01999999999996</v>
      </c>
      <c r="B312" s="2">
        <f t="shared" si="16"/>
        <v>-0.00029252638321339535</v>
      </c>
      <c r="C312" s="2">
        <f t="shared" si="17"/>
        <v>0.011804279592709233</v>
      </c>
      <c r="D312" s="2">
        <f t="shared" si="19"/>
        <v>0.011511753209495839</v>
      </c>
    </row>
    <row r="313" spans="1:4" ht="12.75">
      <c r="A313" s="2">
        <f t="shared" si="18"/>
        <v>6.039999999999959</v>
      </c>
      <c r="B313" s="2">
        <f t="shared" si="16"/>
        <v>-0.0003724746594965306</v>
      </c>
      <c r="C313" s="2">
        <f t="shared" si="17"/>
        <v>0.015751194944782228</v>
      </c>
      <c r="D313" s="2">
        <f t="shared" si="19"/>
        <v>0.015378720285285696</v>
      </c>
    </row>
    <row r="314" spans="1:4" ht="12.75">
      <c r="A314" s="2">
        <f t="shared" si="18"/>
        <v>6.059999999999959</v>
      </c>
      <c r="B314" s="2">
        <f t="shared" si="16"/>
        <v>-0.00044456198241824723</v>
      </c>
      <c r="C314" s="2">
        <f t="shared" si="17"/>
        <v>0.019636010517508642</v>
      </c>
      <c r="D314" s="2">
        <f t="shared" si="19"/>
        <v>0.019191448535090395</v>
      </c>
    </row>
    <row r="315" spans="1:4" ht="12.75">
      <c r="A315" s="2">
        <f t="shared" si="18"/>
        <v>6.079999999999958</v>
      </c>
      <c r="B315" s="2">
        <f t="shared" si="16"/>
        <v>-0.0005078493148896908</v>
      </c>
      <c r="C315" s="2">
        <f t="shared" si="17"/>
        <v>0.023443410254506306</v>
      </c>
      <c r="D315" s="2">
        <f t="shared" si="19"/>
        <v>0.022935560939616614</v>
      </c>
    </row>
    <row r="316" spans="1:4" ht="12.75">
      <c r="A316" s="2">
        <f t="shared" si="18"/>
        <v>6.099999999999958</v>
      </c>
      <c r="B316" s="2">
        <f t="shared" si="16"/>
        <v>-0.0005615596365484872</v>
      </c>
      <c r="C316" s="2">
        <f t="shared" si="17"/>
        <v>0.027158383314732158</v>
      </c>
      <c r="D316" s="2">
        <f t="shared" si="19"/>
        <v>0.02659682367818367</v>
      </c>
    </row>
    <row r="317" spans="1:4" ht="12.75">
      <c r="A317" s="2">
        <f t="shared" si="18"/>
        <v>6.1199999999999575</v>
      </c>
      <c r="B317" s="2">
        <f t="shared" si="16"/>
        <v>-0.0006050861367375354</v>
      </c>
      <c r="C317" s="2">
        <f t="shared" si="17"/>
        <v>0.030766283253384617</v>
      </c>
      <c r="D317" s="2">
        <f t="shared" si="19"/>
        <v>0.03016119711664708</v>
      </c>
    </row>
    <row r="318" spans="1:4" ht="12.75">
      <c r="A318" s="2">
        <f t="shared" si="18"/>
        <v>6.139999999999957</v>
      </c>
      <c r="B318" s="2">
        <f t="shared" si="16"/>
        <v>-0.0006379975225695817</v>
      </c>
      <c r="C318" s="2">
        <f t="shared" si="17"/>
        <v>0.03425288576615664</v>
      </c>
      <c r="D318" s="2">
        <f t="shared" si="19"/>
        <v>0.03361488824358706</v>
      </c>
    </row>
    <row r="319" spans="1:4" ht="12.75">
      <c r="A319" s="2">
        <f t="shared" si="18"/>
        <v>6.159999999999957</v>
      </c>
      <c r="B319" s="2">
        <f t="shared" si="16"/>
        <v>-0.0006600404304854882</v>
      </c>
      <c r="C319" s="2">
        <f t="shared" si="17"/>
        <v>0.037604444769181344</v>
      </c>
      <c r="D319" s="2">
        <f t="shared" si="19"/>
        <v>0.036944404338695856</v>
      </c>
    </row>
    <row r="320" spans="1:4" ht="12.75">
      <c r="A320" s="2">
        <f t="shared" si="18"/>
        <v>6.179999999999956</v>
      </c>
      <c r="B320" s="2">
        <f t="shared" si="16"/>
        <v>-0.0006711389756173266</v>
      </c>
      <c r="C320" s="2">
        <f t="shared" si="17"/>
        <v>0.040807746593573446</v>
      </c>
      <c r="D320" s="2">
        <f t="shared" si="19"/>
        <v>0.04013660761795612</v>
      </c>
    </row>
    <row r="321" spans="1:4" ht="12.75">
      <c r="A321" s="2">
        <f t="shared" si="18"/>
        <v>6.199999999999956</v>
      </c>
      <c r="B321" s="2">
        <f t="shared" si="16"/>
        <v>-0.0006713915174845469</v>
      </c>
      <c r="C321" s="2">
        <f t="shared" si="17"/>
        <v>0.04385016208089922</v>
      </c>
      <c r="D321" s="2">
        <f t="shared" si="19"/>
        <v>0.043178770563414674</v>
      </c>
    </row>
    <row r="322" spans="1:4" ht="12.75">
      <c r="A322" s="2">
        <f t="shared" si="18"/>
        <v>6.219999999999955</v>
      </c>
      <c r="B322" s="2">
        <f t="shared" si="16"/>
        <v>-0.0006610647624285344</v>
      </c>
      <c r="C322" s="2">
        <f t="shared" si="17"/>
        <v>0.04671969637419038</v>
      </c>
      <c r="D322" s="2">
        <f t="shared" si="19"/>
        <v>0.046058631611761845</v>
      </c>
    </row>
    <row r="323" spans="1:4" ht="12.75">
      <c r="A323" s="2">
        <f t="shared" si="18"/>
        <v>6.239999999999955</v>
      </c>
      <c r="B323" s="2">
        <f t="shared" si="16"/>
        <v>-0.000640585362126676</v>
      </c>
      <c r="C323" s="2">
        <f t="shared" si="17"/>
        <v>0.04940503620819528</v>
      </c>
      <c r="D323" s="2">
        <f t="shared" si="19"/>
        <v>0.048764450846068605</v>
      </c>
    </row>
    <row r="324" spans="1:4" ht="12.75">
      <c r="A324" s="2">
        <f t="shared" si="18"/>
        <v>6.2599999999999545</v>
      </c>
      <c r="B324" s="2">
        <f t="shared" si="16"/>
        <v>-0.0006105292029817778</v>
      </c>
      <c r="C324" s="2">
        <f t="shared" si="17"/>
        <v>0.05189559451242523</v>
      </c>
      <c r="D324" s="2">
        <f t="shared" si="19"/>
        <v>0.051285065309443455</v>
      </c>
    </row>
    <row r="325" spans="1:4" ht="12.75">
      <c r="A325" s="2">
        <f t="shared" si="18"/>
        <v>6.279999999999954</v>
      </c>
      <c r="B325" s="2">
        <f t="shared" si="16"/>
        <v>-0.0005716086126850273</v>
      </c>
      <c r="C325" s="2">
        <f t="shared" si="17"/>
        <v>0.054181552151145694</v>
      </c>
      <c r="D325" s="2">
        <f t="shared" si="19"/>
        <v>0.053609943538460665</v>
      </c>
    </row>
    <row r="326" spans="1:4" ht="12.75">
      <c r="A326" s="2">
        <f t="shared" si="18"/>
        <v>6.299999999999954</v>
      </c>
      <c r="B326" s="2">
        <f t="shared" si="16"/>
        <v>-0.0005246577374030442</v>
      </c>
      <c r="C326" s="2">
        <f t="shared" si="17"/>
        <v>0.05625389663575163</v>
      </c>
      <c r="D326" s="2">
        <f t="shared" si="19"/>
        <v>0.05572923889834858</v>
      </c>
    </row>
    <row r="327" spans="1:4" ht="12.75">
      <c r="A327" s="2">
        <f t="shared" si="18"/>
        <v>6.319999999999953</v>
      </c>
      <c r="B327" s="2">
        <f t="shared" si="16"/>
        <v>-0.00047061636552305695</v>
      </c>
      <c r="C327" s="2">
        <f t="shared" si="17"/>
        <v>0.05810445765689973</v>
      </c>
      <c r="D327" s="2">
        <f t="shared" si="19"/>
        <v>0.05763384129137667</v>
      </c>
    </row>
    <row r="328" spans="1:4" ht="12.75">
      <c r="A328" s="2">
        <f t="shared" si="18"/>
        <v>6.339999999999953</v>
      </c>
      <c r="B328" s="2">
        <f t="shared" si="16"/>
        <v>-0.00041051249146710034</v>
      </c>
      <c r="C328" s="2">
        <f t="shared" si="17"/>
        <v>0.059725939296313105</v>
      </c>
      <c r="D328" s="2">
        <f t="shared" si="19"/>
        <v>0.05931542680484601</v>
      </c>
    </row>
    <row r="329" spans="1:4" ht="12.75">
      <c r="A329" s="2">
        <f t="shared" si="18"/>
        <v>6.359999999999952</v>
      </c>
      <c r="B329" s="2">
        <f t="shared" si="16"/>
        <v>-0.0003454439256023427</v>
      </c>
      <c r="C329" s="2">
        <f t="shared" si="17"/>
        <v>0.061111948791260126</v>
      </c>
      <c r="D329" s="2">
        <f t="shared" si="19"/>
        <v>0.06076650486565778</v>
      </c>
    </row>
    <row r="330" spans="1:4" ht="12.75">
      <c r="A330" s="2">
        <f t="shared" si="18"/>
        <v>6.379999999999952</v>
      </c>
      <c r="B330" s="2">
        <f t="shared" si="16"/>
        <v>-0.00027655926365899455</v>
      </c>
      <c r="C330" s="2">
        <f t="shared" si="17"/>
        <v>0.062257021738302824</v>
      </c>
      <c r="D330" s="2">
        <f t="shared" si="19"/>
        <v>0.06198046247464383</v>
      </c>
    </row>
    <row r="331" spans="1:4" ht="12.75">
      <c r="A331" s="2">
        <f t="shared" si="18"/>
        <v>6.3999999999999515</v>
      </c>
      <c r="B331" s="2">
        <f aca="true" t="shared" si="20" ref="B331:B394">EXP(-$E$2*$B$4*A331)*($I$5*COS($E$3*A331)+$I$6*SIN($E$3*A331))</f>
        <v>-0.00020503853133191835</v>
      </c>
      <c r="C331" s="2">
        <f aca="true" t="shared" si="21" ref="C331:C394">$N$4*SIN($K$2*A331+$N$6)</f>
        <v>0.06315664363694797</v>
      </c>
      <c r="D331" s="2">
        <f t="shared" si="19"/>
        <v>0.06295160510561605</v>
      </c>
    </row>
    <row r="332" spans="1:4" ht="12.75">
      <c r="A332" s="2">
        <f aca="true" t="shared" si="22" ref="A332:A395">A331+$B$9</f>
        <v>6.419999999999951</v>
      </c>
      <c r="B332" s="2">
        <f t="shared" si="20"/>
        <v>-0.00013207381697893564</v>
      </c>
      <c r="C332" s="2">
        <f t="shared" si="21"/>
        <v>0.06380726768826407</v>
      </c>
      <c r="D332" s="2">
        <f aca="true" t="shared" si="23" ref="D332:D395">B332+C332</f>
        <v>0.06367519387128513</v>
      </c>
    </row>
    <row r="333" spans="1:4" ht="12.75">
      <c r="A333" s="2">
        <f t="shared" si="22"/>
        <v>6.439999999999951</v>
      </c>
      <c r="B333" s="2">
        <f t="shared" si="20"/>
        <v>-5.8850197706811243E-05</v>
      </c>
      <c r="C333" s="2">
        <f t="shared" si="21"/>
        <v>0.06420632877829206</v>
      </c>
      <c r="D333" s="2">
        <f t="shared" si="23"/>
        <v>0.06414747858058525</v>
      </c>
    </row>
    <row r="334" spans="1:4" ht="12.75">
      <c r="A334" s="2">
        <f t="shared" si="22"/>
        <v>6.45999999999995</v>
      </c>
      <c r="B334" s="2">
        <f t="shared" si="20"/>
        <v>1.3472748103375684E-05</v>
      </c>
      <c r="C334" s="2">
        <f t="shared" si="21"/>
        <v>0.06435225359112016</v>
      </c>
      <c r="D334" s="2">
        <f t="shared" si="23"/>
        <v>0.06436572633922354</v>
      </c>
    </row>
    <row r="335" spans="1:4" ht="12.75">
      <c r="A335" s="2">
        <f t="shared" si="22"/>
        <v>6.47999999999995</v>
      </c>
      <c r="B335" s="2">
        <f t="shared" si="20"/>
        <v>8.377856532861741E-05</v>
      </c>
      <c r="C335" s="2">
        <f t="shared" si="21"/>
        <v>0.064244466811751</v>
      </c>
      <c r="D335" s="2">
        <f t="shared" si="23"/>
        <v>0.06432824537707962</v>
      </c>
    </row>
    <row r="336" spans="1:4" ht="12.75">
      <c r="A336" s="2">
        <f t="shared" si="22"/>
        <v>6.499999999999949</v>
      </c>
      <c r="B336" s="2">
        <f t="shared" si="20"/>
        <v>0.00015101042768158742</v>
      </c>
      <c r="C336" s="2">
        <f t="shared" si="21"/>
        <v>0.06388339339430642</v>
      </c>
      <c r="D336" s="2">
        <f t="shared" si="23"/>
        <v>0.06403440382198801</v>
      </c>
    </row>
    <row r="337" spans="1:4" ht="12.75">
      <c r="A337" s="2">
        <f t="shared" si="22"/>
        <v>6.519999999999949</v>
      </c>
      <c r="B337" s="2">
        <f t="shared" si="20"/>
        <v>0.000214186292331187</v>
      </c>
      <c r="C337" s="2">
        <f t="shared" si="21"/>
        <v>0.06327045688662704</v>
      </c>
      <c r="D337" s="2">
        <f t="shared" si="23"/>
        <v>0.06348464317895823</v>
      </c>
    </row>
    <row r="338" spans="1:4" ht="12.75">
      <c r="A338" s="2">
        <f t="shared" si="22"/>
        <v>6.5399999999999485</v>
      </c>
      <c r="B338" s="2">
        <f t="shared" si="20"/>
        <v>0.0002724124986287466</v>
      </c>
      <c r="C338" s="2">
        <f t="shared" si="21"/>
        <v>0.062408073817872306</v>
      </c>
      <c r="D338" s="2">
        <f t="shared" si="23"/>
        <v>0.06268048631650106</v>
      </c>
    </row>
    <row r="339" spans="1:4" ht="12.75">
      <c r="A339" s="2">
        <f t="shared" si="22"/>
        <v>6.559999999999948</v>
      </c>
      <c r="B339" s="2">
        <f t="shared" si="20"/>
        <v>0.0003248956356191083</v>
      </c>
      <c r="C339" s="2">
        <f t="shared" si="21"/>
        <v>0.06129964417124791</v>
      </c>
      <c r="D339" s="2">
        <f t="shared" si="23"/>
        <v>0.061624539806867024</v>
      </c>
    </row>
    <row r="340" spans="1:4" ht="12.75">
      <c r="A340" s="2">
        <f t="shared" si="22"/>
        <v>6.579999999999948</v>
      </c>
      <c r="B340" s="2">
        <f t="shared" si="20"/>
        <v>0.0003709525346542766</v>
      </c>
      <c r="C340" s="2">
        <f t="shared" si="21"/>
        <v>0.05994953797942233</v>
      </c>
      <c r="D340" s="2">
        <f t="shared" si="23"/>
        <v>0.06032049051407661</v>
      </c>
    </row>
    <row r="341" spans="1:4" ht="12.75">
      <c r="A341" s="2">
        <f t="shared" si="22"/>
        <v>6.599999999999947</v>
      </c>
      <c r="B341" s="2">
        <f t="shared" si="20"/>
        <v>0.0004100182765389736</v>
      </c>
      <c r="C341" s="2">
        <f t="shared" si="21"/>
        <v>0.05836307809548072</v>
      </c>
      <c r="D341" s="2">
        <f t="shared" si="23"/>
        <v>0.05877309637201969</v>
      </c>
    </row>
    <row r="342" spans="1:4" ht="12.75">
      <c r="A342" s="2">
        <f t="shared" si="22"/>
        <v>6.619999999999947</v>
      </c>
      <c r="B342" s="2">
        <f t="shared" si="20"/>
        <v>0.00044165213666368054</v>
      </c>
      <c r="C342" s="2">
        <f t="shared" si="21"/>
        <v>0.05654651920734242</v>
      </c>
      <c r="D342" s="2">
        <f t="shared" si="23"/>
        <v>0.0569881713440061</v>
      </c>
    </row>
    <row r="343" spans="1:4" ht="12.75">
      <c r="A343" s="2">
        <f t="shared" si="22"/>
        <v>6.639999999999946</v>
      </c>
      <c r="B343" s="2">
        <f t="shared" si="20"/>
        <v>0.0004655414259635717</v>
      </c>
      <c r="C343" s="2">
        <f t="shared" si="21"/>
        <v>0.054507023178378106</v>
      </c>
      <c r="D343" s="2">
        <f t="shared" si="23"/>
        <v>0.054972564604341675</v>
      </c>
    </row>
    <row r="344" spans="1:4" ht="12.75">
      <c r="A344" s="2">
        <f t="shared" si="22"/>
        <v>6.659999999999946</v>
      </c>
      <c r="B344" s="2">
        <f t="shared" si="20"/>
        <v>0.0004815032197301355</v>
      </c>
      <c r="C344" s="2">
        <f t="shared" si="21"/>
        <v>0.05225263081144894</v>
      </c>
      <c r="D344" s="2">
        <f t="shared" si="23"/>
        <v>0.052734134031179075</v>
      </c>
    </row>
    <row r="345" spans="1:4" ht="12.75">
      <c r="A345" s="2">
        <f t="shared" si="22"/>
        <v>6.6799999999999455</v>
      </c>
      <c r="B345" s="2">
        <f t="shared" si="20"/>
        <v>0.0004894839997631457</v>
      </c>
      <c r="C345" s="2">
        <f t="shared" si="21"/>
        <v>0.04979223014768682</v>
      </c>
      <c r="D345" s="2">
        <f t="shared" si="23"/>
        <v>0.05028171414744997</v>
      </c>
    </row>
    <row r="346" spans="1:4" ht="12.75">
      <c r="A346" s="2">
        <f t="shared" si="22"/>
        <v>6.699999999999945</v>
      </c>
      <c r="B346" s="2">
        <f t="shared" si="20"/>
        <v>0.0004895572675750619</v>
      </c>
      <c r="C346" s="2">
        <f t="shared" si="21"/>
        <v>0.04713552142500127</v>
      </c>
      <c r="D346" s="2">
        <f t="shared" si="23"/>
        <v>0.04762507869257633</v>
      </c>
    </row>
    <row r="347" spans="1:4" ht="12.75">
      <c r="A347" s="2">
        <f t="shared" si="22"/>
        <v>6.719999999999945</v>
      </c>
      <c r="B347" s="2">
        <f t="shared" si="20"/>
        <v>0.0004819192168711691</v>
      </c>
      <c r="C347" s="2">
        <f t="shared" si="21"/>
        <v>0.0442929788344646</v>
      </c>
      <c r="D347" s="2">
        <f t="shared" si="23"/>
        <v>0.04477489805133577</v>
      </c>
    </row>
    <row r="348" spans="1:4" ht="12.75">
      <c r="A348" s="2">
        <f t="shared" si="22"/>
        <v>6.739999999999944</v>
      </c>
      <c r="B348" s="2">
        <f t="shared" si="20"/>
        <v>0.0004668825818893526</v>
      </c>
      <c r="C348" s="2">
        <f t="shared" si="21"/>
        <v>0.04127580922535197</v>
      </c>
      <c r="D348" s="2">
        <f t="shared" si="23"/>
        <v>0.04174269180724132</v>
      </c>
    </row>
    <row r="349" spans="1:4" ht="12.75">
      <c r="A349" s="2">
        <f t="shared" si="22"/>
        <v>6.759999999999944</v>
      </c>
      <c r="B349" s="2">
        <f t="shared" si="20"/>
        <v>0.00044486880400011264</v>
      </c>
      <c r="C349" s="2">
        <f t="shared" si="21"/>
        <v>0.03809590792164584</v>
      </c>
      <c r="D349" s="2">
        <f t="shared" si="23"/>
        <v>0.03854077672564595</v>
      </c>
    </row>
    <row r="350" spans="1:4" ht="12.75">
      <c r="A350" s="2">
        <f t="shared" si="22"/>
        <v>6.779999999999943</v>
      </c>
      <c r="B350" s="2">
        <f t="shared" si="20"/>
        <v>0.00041639868189741305</v>
      </c>
      <c r="C350" s="2">
        <f t="shared" si="21"/>
        <v>0.03476581182419694</v>
      </c>
      <c r="D350" s="2">
        <f t="shared" si="23"/>
        <v>0.03518221050609435</v>
      </c>
    </row>
    <row r="351" spans="1:4" ht="12.75">
      <c r="A351" s="2">
        <f t="shared" si="22"/>
        <v>6.799999999999943</v>
      </c>
      <c r="B351" s="2">
        <f t="shared" si="20"/>
        <v>0.000382081690465021</v>
      </c>
      <c r="C351" s="2">
        <f t="shared" si="21"/>
        <v>0.03129864998344104</v>
      </c>
      <c r="D351" s="2">
        <f t="shared" si="23"/>
        <v>0.03168073167390606</v>
      </c>
    </row>
    <row r="352" spans="1:4" ht="12.75">
      <c r="A352" s="2">
        <f t="shared" si="22"/>
        <v>6.8199999999999426</v>
      </c>
      <c r="B352" s="2">
        <f t="shared" si="20"/>
        <v>0.000342604169749377</v>
      </c>
      <c r="C352" s="2">
        <f t="shared" si="21"/>
        <v>0.027708091837539764</v>
      </c>
      <c r="D352" s="2">
        <f t="shared" si="23"/>
        <v>0.02805069600728914</v>
      </c>
    </row>
    <row r="353" spans="1:4" ht="12.75">
      <c r="A353" s="2">
        <f t="shared" si="22"/>
        <v>6.839999999999942</v>
      </c>
      <c r="B353" s="2">
        <f t="shared" si="20"/>
        <v>0.00029871659823640294</v>
      </c>
      <c r="C353" s="2">
        <f t="shared" si="21"/>
        <v>0.024008293320019136</v>
      </c>
      <c r="D353" s="2">
        <f t="shared" si="23"/>
        <v>0.02430700991825554</v>
      </c>
    </row>
    <row r="354" spans="1:4" ht="12.75">
      <c r="A354" s="2">
        <f t="shared" si="22"/>
        <v>6.859999999999942</v>
      </c>
      <c r="B354" s="2">
        <f t="shared" si="20"/>
        <v>0.00025122017370412305</v>
      </c>
      <c r="C354" s="2">
        <f t="shared" si="21"/>
        <v>0.020213841049377814</v>
      </c>
      <c r="D354" s="2">
        <f t="shared" si="23"/>
        <v>0.020465061223081938</v>
      </c>
    </row>
    <row r="355" spans="1:4" ht="12.75">
      <c r="A355" s="2">
        <f t="shared" si="22"/>
        <v>6.879999999999941</v>
      </c>
      <c r="B355" s="2">
        <f t="shared" si="20"/>
        <v>0.0002009529302551116</v>
      </c>
      <c r="C355" s="2">
        <f t="shared" si="21"/>
        <v>0.01633969482070288</v>
      </c>
      <c r="D355" s="2">
        <f t="shared" si="23"/>
        <v>0.016540647750957992</v>
      </c>
    </row>
    <row r="356" spans="1:4" ht="12.75">
      <c r="A356" s="2">
        <f t="shared" si="22"/>
        <v>6.899999999999941</v>
      </c>
      <c r="B356" s="2">
        <f t="shared" si="20"/>
        <v>0.0001487756217315945</v>
      </c>
      <c r="C356" s="2">
        <f t="shared" si="21"/>
        <v>0.012401128626018389</v>
      </c>
      <c r="D356" s="2">
        <f t="shared" si="23"/>
        <v>0.012549904247749984</v>
      </c>
    </row>
    <row r="357" spans="1:4" ht="12.75">
      <c r="A357" s="2">
        <f t="shared" si="22"/>
        <v>6.91999999999994</v>
      </c>
      <c r="B357" s="2">
        <f t="shared" si="20"/>
        <v>9.555759964990827E-05</v>
      </c>
      <c r="C357" s="2">
        <f t="shared" si="21"/>
        <v>0.008413670435899818</v>
      </c>
      <c r="D357" s="2">
        <f t="shared" si="23"/>
        <v>0.008509228035549725</v>
      </c>
    </row>
    <row r="358" spans="1:4" ht="12.75">
      <c r="A358" s="2">
        <f t="shared" si="22"/>
        <v>6.93999999999994</v>
      </c>
      <c r="B358" s="2">
        <f t="shared" si="20"/>
        <v>4.216290818375222E-05</v>
      </c>
      <c r="C358" s="2">
        <f t="shared" si="21"/>
        <v>0.004393040979766797</v>
      </c>
      <c r="D358" s="2">
        <f t="shared" si="23"/>
        <v>0.0044352038879505494</v>
      </c>
    </row>
    <row r="359" spans="1:4" ht="12.75">
      <c r="A359" s="2">
        <f t="shared" si="22"/>
        <v>6.95999999999994</v>
      </c>
      <c r="B359" s="2">
        <f t="shared" si="20"/>
        <v>-1.0563190246160482E-05</v>
      </c>
      <c r="C359" s="2">
        <f t="shared" si="21"/>
        <v>0.0003550917662145458</v>
      </c>
      <c r="D359" s="2">
        <f t="shared" si="23"/>
        <v>0.0003445285759683853</v>
      </c>
    </row>
    <row r="360" spans="1:4" ht="12.75">
      <c r="A360" s="2">
        <f t="shared" si="22"/>
        <v>6.979999999999939</v>
      </c>
      <c r="B360" s="2">
        <f t="shared" si="20"/>
        <v>-6.180705732917407E-05</v>
      </c>
      <c r="C360" s="2">
        <f t="shared" si="21"/>
        <v>-0.0036842574122550936</v>
      </c>
      <c r="D360" s="2">
        <f t="shared" si="23"/>
        <v>-0.0037460644695842676</v>
      </c>
    </row>
    <row r="361" spans="1:4" ht="12.75">
      <c r="A361" s="2">
        <f t="shared" si="22"/>
        <v>6.999999999999939</v>
      </c>
      <c r="B361" s="2">
        <f t="shared" si="20"/>
        <v>-0.00011079870270276842</v>
      </c>
      <c r="C361" s="2">
        <f t="shared" si="21"/>
        <v>-0.0077090812437172005</v>
      </c>
      <c r="D361" s="2">
        <f t="shared" si="23"/>
        <v>-0.007819879946419969</v>
      </c>
    </row>
    <row r="362" spans="1:4" ht="12.75">
      <c r="A362" s="2">
        <f t="shared" si="22"/>
        <v>7.019999999999938</v>
      </c>
      <c r="B362" s="2">
        <f t="shared" si="20"/>
        <v>-0.00015682282034938416</v>
      </c>
      <c r="C362" s="2">
        <f t="shared" si="21"/>
        <v>-0.011703511683066752</v>
      </c>
      <c r="D362" s="2">
        <f t="shared" si="23"/>
        <v>-0.011860334503416137</v>
      </c>
    </row>
    <row r="363" spans="1:4" ht="12.75">
      <c r="A363" s="2">
        <f t="shared" si="22"/>
        <v>7.039999999999938</v>
      </c>
      <c r="B363" s="2">
        <f t="shared" si="20"/>
        <v>-0.00019922868839563677</v>
      </c>
      <c r="C363" s="2">
        <f t="shared" si="21"/>
        <v>-0.015651800512484874</v>
      </c>
      <c r="D363" s="2">
        <f t="shared" si="23"/>
        <v>-0.015851029200880513</v>
      </c>
    </row>
    <row r="364" spans="1:4" ht="12.75">
      <c r="A364" s="2">
        <f t="shared" si="22"/>
        <v>7.059999999999937</v>
      </c>
      <c r="B364" s="2">
        <f t="shared" si="20"/>
        <v>-0.0002374388047791314</v>
      </c>
      <c r="C364" s="2">
        <f t="shared" si="21"/>
        <v>-0.01953838142948051</v>
      </c>
      <c r="D364" s="2">
        <f t="shared" si="23"/>
        <v>-0.019775820234259642</v>
      </c>
    </row>
    <row r="365" spans="1:4" ht="12.75">
      <c r="A365" s="2">
        <f t="shared" si="22"/>
        <v>7.079999999999937</v>
      </c>
      <c r="B365" s="2">
        <f t="shared" si="20"/>
        <v>-0.00027095615433829983</v>
      </c>
      <c r="C365" s="2">
        <f t="shared" si="21"/>
        <v>-0.02334793141772402</v>
      </c>
      <c r="D365" s="2">
        <f t="shared" si="23"/>
        <v>-0.02361888757206232</v>
      </c>
    </row>
    <row r="366" spans="1:4" ht="12.75">
      <c r="A366" s="2">
        <f t="shared" si="22"/>
        <v>7.099999999999937</v>
      </c>
      <c r="B366" s="2">
        <f t="shared" si="20"/>
        <v>-0.0002993700270394978</v>
      </c>
      <c r="C366" s="2">
        <f t="shared" si="21"/>
        <v>-0.02706543115871216</v>
      </c>
      <c r="D366" s="2">
        <f t="shared" si="23"/>
        <v>-0.027364801185751658</v>
      </c>
    </row>
    <row r="367" spans="1:4" ht="12.75">
      <c r="A367" s="2">
        <f t="shared" si="22"/>
        <v>7.119999999999936</v>
      </c>
      <c r="B367" s="2">
        <f t="shared" si="20"/>
        <v>-0.0003223603318758844</v>
      </c>
      <c r="C367" s="2">
        <f t="shared" si="21"/>
        <v>-0.03067622424609323</v>
      </c>
      <c r="D367" s="2">
        <f t="shared" si="23"/>
        <v>-0.030998584577969116</v>
      </c>
    </row>
    <row r="368" spans="1:4" ht="12.75">
      <c r="A368" s="2">
        <f t="shared" si="22"/>
        <v>7.139999999999936</v>
      </c>
      <c r="B368" s="2">
        <f t="shared" si="20"/>
        <v>-0.00033970037604672123</v>
      </c>
      <c r="C368" s="2">
        <f t="shared" si="21"/>
        <v>-0.03416607496919399</v>
      </c>
      <c r="D368" s="2">
        <f t="shared" si="23"/>
        <v>-0.034505775345240706</v>
      </c>
    </row>
    <row r="369" spans="1:4" ht="12.75">
      <c r="A369" s="2">
        <f t="shared" si="22"/>
        <v>7.159999999999935</v>
      </c>
      <c r="B369" s="2">
        <f t="shared" si="20"/>
        <v>-0.00035125810395289676</v>
      </c>
      <c r="C369" s="2">
        <f t="shared" si="21"/>
        <v>-0.03752122443793555</v>
      </c>
      <c r="D369" s="2">
        <f t="shared" si="23"/>
        <v>-0.03787248254188844</v>
      </c>
    </row>
    <row r="370" spans="1:4" ht="12.75">
      <c r="A370" s="2">
        <f t="shared" si="22"/>
        <v>7.179999999999935</v>
      </c>
      <c r="B370" s="2">
        <f t="shared" si="20"/>
        <v>-0.00035699581493541595</v>
      </c>
      <c r="C370" s="2">
        <f t="shared" si="21"/>
        <v>-0.04072844482786294</v>
      </c>
      <c r="D370" s="2">
        <f t="shared" si="23"/>
        <v>-0.04108544064279836</v>
      </c>
    </row>
    <row r="371" spans="1:4" ht="12.75">
      <c r="A371" s="2">
        <f t="shared" si="22"/>
        <v>7.1999999999999345</v>
      </c>
      <c r="B371" s="2">
        <f t="shared" si="20"/>
        <v>-0.000356968402167827</v>
      </c>
      <c r="C371" s="2">
        <f t="shared" si="21"/>
        <v>-0.04377509153142593</v>
      </c>
      <c r="D371" s="2">
        <f t="shared" si="23"/>
        <v>-0.04413205993359376</v>
      </c>
    </row>
    <row r="372" spans="1:4" ht="12.75">
      <c r="A372" s="2">
        <f t="shared" si="22"/>
        <v>7.219999999999934</v>
      </c>
      <c r="B372" s="2">
        <f t="shared" si="20"/>
        <v>-0.0003513201773438373</v>
      </c>
      <c r="C372" s="2">
        <f t="shared" si="21"/>
        <v>-0.04664915300989975</v>
      </c>
      <c r="D372" s="2">
        <f t="shared" si="23"/>
        <v>-0.04700047318724359</v>
      </c>
    </row>
    <row r="373" spans="1:4" ht="12.75">
      <c r="A373" s="2">
        <f t="shared" si="22"/>
        <v>7.239999999999934</v>
      </c>
      <c r="B373" s="2">
        <f t="shared" si="20"/>
        <v>-0.00034028036645880036</v>
      </c>
      <c r="C373" s="2">
        <f t="shared" si="21"/>
        <v>-0.04933929814940595</v>
      </c>
      <c r="D373" s="2">
        <f t="shared" si="23"/>
        <v>-0.04967957851586475</v>
      </c>
    </row>
    <row r="374" spans="1:4" ht="12.75">
      <c r="A374" s="2">
        <f t="shared" si="22"/>
        <v>7.259999999999933</v>
      </c>
      <c r="B374" s="2">
        <f t="shared" si="20"/>
        <v>-0.0003241573807824553</v>
      </c>
      <c r="C374" s="2">
        <f t="shared" si="21"/>
        <v>-0.05183492093432739</v>
      </c>
      <c r="D374" s="2">
        <f t="shared" si="23"/>
        <v>-0.052159078315109846</v>
      </c>
    </row>
    <row r="375" spans="1:4" ht="12.75">
      <c r="A375" s="2">
        <f t="shared" si="22"/>
        <v>7.279999999999933</v>
      </c>
      <c r="B375" s="2">
        <f t="shared" si="20"/>
        <v>-0.00030333198381046436</v>
      </c>
      <c r="C375" s="2">
        <f t="shared" si="21"/>
        <v>-0.05412618226199149</v>
      </c>
      <c r="D375" s="2">
        <f t="shared" si="23"/>
        <v>-0.05442951424580196</v>
      </c>
    </row>
    <row r="376" spans="1:4" ht="12.75">
      <c r="A376" s="2">
        <f t="shared" si="22"/>
        <v>7.299999999999932</v>
      </c>
      <c r="B376" s="2">
        <f t="shared" si="20"/>
        <v>-0.00027824948935381767</v>
      </c>
      <c r="C376" s="2">
        <f t="shared" si="21"/>
        <v>-0.056204048733766124</v>
      </c>
      <c r="D376" s="2">
        <f t="shared" si="23"/>
        <v>-0.05648229822311994</v>
      </c>
    </row>
    <row r="377" spans="1:4" ht="12.75">
      <c r="A377" s="2">
        <f t="shared" si="22"/>
        <v>7.319999999999932</v>
      </c>
      <c r="B377" s="2">
        <f t="shared" si="20"/>
        <v>-0.00024941113780951597</v>
      </c>
      <c r="C377" s="2">
        <f t="shared" si="21"/>
        <v>-0.05806032826963051</v>
      </c>
      <c r="D377" s="2">
        <f t="shared" si="23"/>
        <v>-0.058309739407440025</v>
      </c>
    </row>
    <row r="378" spans="1:4" ht="12.75">
      <c r="A378" s="2">
        <f t="shared" si="22"/>
        <v>7.3399999999999315</v>
      </c>
      <c r="B378" s="2">
        <f t="shared" si="20"/>
        <v>-0.00021736480692812632</v>
      </c>
      <c r="C378" s="2">
        <f t="shared" si="21"/>
        <v>-0.059687702405811796</v>
      </c>
      <c r="D378" s="2">
        <f t="shared" si="23"/>
        <v>-0.05990506721273992</v>
      </c>
    </row>
    <row r="379" spans="1:4" ht="12.75">
      <c r="A379" s="2">
        <f t="shared" si="22"/>
        <v>7.359999999999931</v>
      </c>
      <c r="B379" s="2">
        <f t="shared" si="20"/>
        <v>-0.0001826952199728606</v>
      </c>
      <c r="C379" s="2">
        <f t="shared" si="21"/>
        <v>-0.0610797551481505</v>
      </c>
      <c r="D379" s="2">
        <f t="shared" si="23"/>
        <v>-0.06126245036812336</v>
      </c>
    </row>
    <row r="380" spans="1:4" ht="12.75">
      <c r="A380" s="2">
        <f t="shared" si="22"/>
        <v>7.379999999999931</v>
      </c>
      <c r="B380" s="2">
        <f t="shared" si="20"/>
        <v>-0.0001460138180145206</v>
      </c>
      <c r="C380" s="2">
        <f t="shared" si="21"/>
        <v>-0.06223099826743982</v>
      </c>
      <c r="D380" s="2">
        <f t="shared" si="23"/>
        <v>-0.06237701208545434</v>
      </c>
    </row>
    <row r="381" spans="1:4" ht="12.75">
      <c r="A381" s="2">
        <f t="shared" si="22"/>
        <v>7.39999999999993</v>
      </c>
      <c r="B381" s="2">
        <f t="shared" si="20"/>
        <v>-0.00010794846423437977</v>
      </c>
      <c r="C381" s="2">
        <f t="shared" si="21"/>
        <v>-0.06313689293701086</v>
      </c>
      <c r="D381" s="2">
        <f t="shared" si="23"/>
        <v>-0.06324484140124524</v>
      </c>
    </row>
    <row r="382" spans="1:4" ht="12.75">
      <c r="A382" s="2">
        <f t="shared" si="22"/>
        <v>7.41999999999993</v>
      </c>
      <c r="B382" s="2">
        <f t="shared" si="20"/>
        <v>-6.913314656296522E-05</v>
      </c>
      <c r="C382" s="2">
        <f t="shared" si="21"/>
        <v>-0.06379386762725668</v>
      </c>
      <c r="D382" s="2">
        <f t="shared" si="23"/>
        <v>-0.06386300077381965</v>
      </c>
    </row>
    <row r="383" spans="1:4" ht="12.75">
      <c r="A383" s="2">
        <f t="shared" si="22"/>
        <v>7.439999999999929</v>
      </c>
      <c r="B383" s="2">
        <f t="shared" si="20"/>
        <v>-3.0197840857909786E-05</v>
      </c>
      <c r="C383" s="2">
        <f t="shared" si="21"/>
        <v>-0.06419933218654471</v>
      </c>
      <c r="D383" s="2">
        <f t="shared" si="23"/>
        <v>-0.06422953002740261</v>
      </c>
    </row>
    <row r="384" spans="1:4" ht="12.75">
      <c r="A384" s="2">
        <f t="shared" si="22"/>
        <v>7.459999999999929</v>
      </c>
      <c r="B384" s="2">
        <f t="shared" si="20"/>
        <v>8.241309752193446E-06</v>
      </c>
      <c r="C384" s="2">
        <f t="shared" si="21"/>
        <v>-0.06435168805300373</v>
      </c>
      <c r="D384" s="2">
        <f t="shared" si="23"/>
        <v>-0.06434344674325154</v>
      </c>
    </row>
    <row r="385" spans="1:4" ht="12.75">
      <c r="A385" s="2">
        <f t="shared" si="22"/>
        <v>7.4799999999999285</v>
      </c>
      <c r="B385" s="2">
        <f t="shared" si="20"/>
        <v>4.559135259399933E-05</v>
      </c>
      <c r="C385" s="2">
        <f t="shared" si="21"/>
        <v>-0.06425033455692443</v>
      </c>
      <c r="D385" s="2">
        <f t="shared" si="23"/>
        <v>-0.06420474320433044</v>
      </c>
    </row>
    <row r="386" spans="1:4" ht="12.75">
      <c r="A386" s="2">
        <f t="shared" si="22"/>
        <v>7.499999999999928</v>
      </c>
      <c r="B386" s="2">
        <f t="shared" si="20"/>
        <v>8.129128443457959E-05</v>
      </c>
      <c r="C386" s="2">
        <f t="shared" si="21"/>
        <v>-0.0638956712889261</v>
      </c>
      <c r="D386" s="2">
        <f t="shared" si="23"/>
        <v>-0.06381438000449152</v>
      </c>
    </row>
    <row r="387" spans="1:4" ht="12.75">
      <c r="A387" s="2">
        <f t="shared" si="22"/>
        <v>7.519999999999928</v>
      </c>
      <c r="B387" s="2">
        <f t="shared" si="20"/>
        <v>0.0001148200887329024</v>
      </c>
      <c r="C387" s="2">
        <f t="shared" si="21"/>
        <v>-0.06328909652455303</v>
      </c>
      <c r="D387" s="2">
        <f t="shared" si="23"/>
        <v>-0.06317427643582013</v>
      </c>
    </row>
    <row r="388" spans="1:4" ht="12.75">
      <c r="A388" s="2">
        <f t="shared" si="22"/>
        <v>7.539999999999927</v>
      </c>
      <c r="B388" s="2">
        <f t="shared" si="20"/>
        <v>0.00014570394260019805</v>
      </c>
      <c r="C388" s="2">
        <f t="shared" si="21"/>
        <v>-0.06243300171151168</v>
      </c>
      <c r="D388" s="2">
        <f t="shared" si="23"/>
        <v>-0.06228729776891148</v>
      </c>
    </row>
    <row r="389" spans="1:4" ht="12.75">
      <c r="A389" s="2">
        <f t="shared" si="22"/>
        <v>7.559999999999927</v>
      </c>
      <c r="B389" s="2">
        <f t="shared" si="20"/>
        <v>0.00017352250069637977</v>
      </c>
      <c r="C389" s="2">
        <f t="shared" si="21"/>
        <v>-0.0613307620412828</v>
      </c>
      <c r="D389" s="2">
        <f t="shared" si="23"/>
        <v>-0.06115723954058642</v>
      </c>
    </row>
    <row r="390" spans="1:4" ht="12.75">
      <c r="A390" s="2">
        <f t="shared" si="22"/>
        <v>7.579999999999926</v>
      </c>
      <c r="B390" s="2">
        <f t="shared" si="20"/>
        <v>0.00019791418014138636</v>
      </c>
      <c r="C390" s="2">
        <f t="shared" si="21"/>
        <v>-0.059986723142280506</v>
      </c>
      <c r="D390" s="2">
        <f t="shared" si="23"/>
        <v>-0.05978880896213912</v>
      </c>
    </row>
    <row r="391" spans="1:4" ht="12.75">
      <c r="A391" s="2">
        <f t="shared" si="22"/>
        <v>7.599999999999926</v>
      </c>
      <c r="B391" s="2">
        <f t="shared" si="20"/>
        <v>0.00021858038814686695</v>
      </c>
      <c r="C391" s="2">
        <f t="shared" si="21"/>
        <v>-0.05840618394702092</v>
      </c>
      <c r="D391" s="2">
        <f t="shared" si="23"/>
        <v>-0.058187603558874056</v>
      </c>
    </row>
    <row r="392" spans="1:4" ht="12.75">
      <c r="A392" s="2">
        <f t="shared" si="22"/>
        <v>7.6199999999999255</v>
      </c>
      <c r="B392" s="2">
        <f t="shared" si="20"/>
        <v>0.00023528865217850562</v>
      </c>
      <c r="C392" s="2">
        <f t="shared" si="21"/>
        <v>-0.05659537580084768</v>
      </c>
      <c r="D392" s="2">
        <f t="shared" si="23"/>
        <v>-0.05636008714866918</v>
      </c>
    </row>
    <row r="393" spans="1:4" ht="12.75">
      <c r="A393" s="2">
        <f t="shared" si="22"/>
        <v>7.639999999999925</v>
      </c>
      <c r="B393" s="2">
        <f t="shared" si="20"/>
        <v>0.00024787463074504103</v>
      </c>
      <c r="C393" s="2">
        <f t="shared" si="21"/>
        <v>-0.05456143789457817</v>
      </c>
      <c r="D393" s="2">
        <f t="shared" si="23"/>
        <v>-0.05431356326383313</v>
      </c>
    </row>
    <row r="394" spans="1:4" ht="12.75">
      <c r="A394" s="2">
        <f t="shared" si="22"/>
        <v>7.659999999999925</v>
      </c>
      <c r="B394" s="2">
        <f t="shared" si="20"/>
        <v>0.00025624300108447227</v>
      </c>
      <c r="C394" s="2">
        <f t="shared" si="21"/>
        <v>-0.05231238911793014</v>
      </c>
      <c r="D394" s="2">
        <f t="shared" si="23"/>
        <v>-0.05205614611684567</v>
      </c>
    </row>
    <row r="395" spans="1:4" ht="12.75">
      <c r="A395" s="2">
        <f t="shared" si="22"/>
        <v>7.679999999999924</v>
      </c>
      <c r="B395" s="2">
        <f aca="true" t="shared" si="24" ref="B395:B458">EXP(-$E$2*$B$4*A395)*($I$5*COS($E$3*A395)+$I$6*SIN($E$3*A395))</f>
        <v>0.0002603672377975331</v>
      </c>
      <c r="C395" s="2">
        <f aca="true" t="shared" si="25" ref="C395:C458">$N$4*SIN($K$2*A395+$N$6)</f>
        <v>-0.04985709644469566</v>
      </c>
      <c r="D395" s="2">
        <f t="shared" si="23"/>
        <v>-0.04959672920689812</v>
      </c>
    </row>
    <row r="396" spans="1:4" ht="12.75">
      <c r="A396" s="2">
        <f aca="true" t="shared" si="26" ref="A396:A459">A395+$B$9</f>
        <v>7.699999999999924</v>
      </c>
      <c r="B396" s="2">
        <f t="shared" si="24"/>
        <v>0.00026028831359305686</v>
      </c>
      <c r="C396" s="2">
        <f t="shared" si="25"/>
        <v>-0.04720523997430674</v>
      </c>
      <c r="D396" s="2">
        <f aca="true" t="shared" si="27" ref="D396:D459">B396+C396</f>
        <v>-0.046944951660713684</v>
      </c>
    </row>
    <row r="397" spans="1:4" ht="12.75">
      <c r="A397" s="2">
        <f t="shared" si="26"/>
        <v>7.719999999999923</v>
      </c>
      <c r="B397" s="2">
        <f t="shared" si="24"/>
        <v>0.0002561123695065783</v>
      </c>
      <c r="C397" s="2">
        <f t="shared" si="25"/>
        <v>-0.044367274767617294</v>
      </c>
      <c r="D397" s="2">
        <f t="shared" si="27"/>
        <v>-0.04411116239811071</v>
      </c>
    </row>
    <row r="398" spans="1:4" ht="12.75">
      <c r="A398" s="2">
        <f t="shared" si="26"/>
        <v>7.739999999999923</v>
      </c>
      <c r="B398" s="2">
        <f t="shared" si="24"/>
        <v>0.0002480074170001014</v>
      </c>
      <c r="C398" s="2">
        <f t="shared" si="25"/>
        <v>-0.041354389627365686</v>
      </c>
      <c r="D398" s="2">
        <f t="shared" si="27"/>
        <v>-0.04110638221036558</v>
      </c>
    </row>
    <row r="399" spans="1:4" ht="12.75">
      <c r="A399" s="2">
        <f t="shared" si="26"/>
        <v>7.7599999999999225</v>
      </c>
      <c r="B399" s="2">
        <f t="shared" si="24"/>
        <v>0.00023619914803929478</v>
      </c>
      <c r="C399" s="2">
        <f t="shared" si="25"/>
        <v>-0.03817846298582682</v>
      </c>
      <c r="D399" s="2">
        <f t="shared" si="27"/>
        <v>-0.037942263837787524</v>
      </c>
    </row>
    <row r="400" spans="1:4" ht="12.75">
      <c r="A400" s="2">
        <f t="shared" si="26"/>
        <v>7.779999999999922</v>
      </c>
      <c r="B400" s="2">
        <f t="shared" si="24"/>
        <v>0.00022096594139269627</v>
      </c>
      <c r="C400" s="2">
        <f t="shared" si="25"/>
        <v>-0.03485201607357105</v>
      </c>
      <c r="D400" s="2">
        <f t="shared" si="27"/>
        <v>-0.034631050132178355</v>
      </c>
    </row>
    <row r="401" spans="1:4" ht="12.75">
      <c r="A401" s="2">
        <f t="shared" si="26"/>
        <v>7.799999999999922</v>
      </c>
      <c r="B401" s="2">
        <f t="shared" si="24"/>
        <v>0.00020263316385299643</v>
      </c>
      <c r="C401" s="2">
        <f t="shared" si="25"/>
        <v>-0.03138816355396092</v>
      </c>
      <c r="D401" s="2">
        <f t="shared" si="27"/>
        <v>-0.031185530390107925</v>
      </c>
    </row>
    <row r="402" spans="1:4" ht="12.75">
      <c r="A402" s="2">
        <f t="shared" si="26"/>
        <v>7.819999999999921</v>
      </c>
      <c r="B402" s="2">
        <f t="shared" si="24"/>
        <v>0.00018156687372070966</v>
      </c>
      <c r="C402" s="2">
        <f t="shared" si="25"/>
        <v>-0.027800561818013752</v>
      </c>
      <c r="D402" s="2">
        <f t="shared" si="27"/>
        <v>-0.027618994944293044</v>
      </c>
    </row>
    <row r="403" spans="1:4" ht="12.75">
      <c r="A403" s="2">
        <f t="shared" si="26"/>
        <v>7.839999999999921</v>
      </c>
      <c r="B403" s="2">
        <f t="shared" si="24"/>
        <v>0.00015816704062472677</v>
      </c>
      <c r="C403" s="2">
        <f t="shared" si="25"/>
        <v>-0.02410335514347923</v>
      </c>
      <c r="D403" s="2">
        <f t="shared" si="27"/>
        <v>-0.023945188102854502</v>
      </c>
    </row>
    <row r="404" spans="1:4" ht="12.75">
      <c r="A404" s="2">
        <f t="shared" si="26"/>
        <v>7.85999999999992</v>
      </c>
      <c r="B404" s="2">
        <f t="shared" si="24"/>
        <v>0.00013286040052400288</v>
      </c>
      <c r="C404" s="2">
        <f t="shared" si="25"/>
        <v>-0.020311119930400953</v>
      </c>
      <c r="D404" s="2">
        <f t="shared" si="27"/>
        <v>-0.020178259529876952</v>
      </c>
    </row>
    <row r="405" spans="1:4" ht="12.75">
      <c r="A405" s="2">
        <f t="shared" si="26"/>
        <v>7.87999999999992</v>
      </c>
      <c r="B405" s="2">
        <f t="shared" si="24"/>
        <v>0.00010609306751371765</v>
      </c>
      <c r="C405" s="2">
        <f t="shared" si="25"/>
        <v>-0.016438807233018965</v>
      </c>
      <c r="D405" s="2">
        <f t="shared" si="27"/>
        <v>-0.016332714165505247</v>
      </c>
    </row>
    <row r="406" spans="1:4" ht="12.75">
      <c r="A406" s="2">
        <f t="shared" si="26"/>
        <v>7.8999999999999195</v>
      </c>
      <c r="B406" s="2">
        <f t="shared" si="24"/>
        <v>7.832302485374233E-05</v>
      </c>
      <c r="C406" s="2">
        <f t="shared" si="25"/>
        <v>-0.012501683814579518</v>
      </c>
      <c r="D406" s="2">
        <f t="shared" si="27"/>
        <v>-0.012423360789725776</v>
      </c>
    </row>
    <row r="407" spans="1:4" ht="12.75">
      <c r="A407" s="2">
        <f t="shared" si="26"/>
        <v>7.919999999999919</v>
      </c>
      <c r="B407" s="2">
        <f t="shared" si="24"/>
        <v>5.0012616484070656E-05</v>
      </c>
      <c r="C407" s="2">
        <f t="shared" si="25"/>
        <v>-0.008515271957449229</v>
      </c>
      <c r="D407" s="2">
        <f t="shared" si="27"/>
        <v>-0.008465259340965158</v>
      </c>
    </row>
    <row r="408" spans="1:4" ht="12.75">
      <c r="A408" s="2">
        <f t="shared" si="26"/>
        <v>7.939999999999919</v>
      </c>
      <c r="B408" s="2">
        <f t="shared" si="24"/>
        <v>2.162115725775092E-05</v>
      </c>
      <c r="C408" s="2">
        <f t="shared" si="25"/>
        <v>-0.004495288265833641</v>
      </c>
      <c r="D408" s="2">
        <f t="shared" si="27"/>
        <v>-0.00447366710857589</v>
      </c>
    </row>
    <row r="409" spans="1:4" ht="12.75">
      <c r="A409" s="2">
        <f t="shared" si="26"/>
        <v>7.959999999999918</v>
      </c>
      <c r="B409" s="2">
        <f t="shared" si="24"/>
        <v>-6.402224698286393E-06</v>
      </c>
      <c r="C409" s="2">
        <f t="shared" si="25"/>
        <v>-0.00045758170237362403</v>
      </c>
      <c r="D409" s="2">
        <f t="shared" si="27"/>
        <v>-0.0004639839270719104</v>
      </c>
    </row>
    <row r="410" spans="1:4" ht="12.75">
      <c r="A410" s="2">
        <f t="shared" si="26"/>
        <v>7.979999999999918</v>
      </c>
      <c r="B410" s="2">
        <f t="shared" si="24"/>
        <v>-3.362540657009652E-05</v>
      </c>
      <c r="C410" s="2">
        <f t="shared" si="25"/>
        <v>0.0035819288970883306</v>
      </c>
      <c r="D410" s="2">
        <f t="shared" si="27"/>
        <v>0.003548303490518234</v>
      </c>
    </row>
    <row r="411" spans="1:4" ht="12.75">
      <c r="A411" s="2">
        <f t="shared" si="26"/>
        <v>7.999999999999917</v>
      </c>
      <c r="B411" s="2">
        <f t="shared" si="24"/>
        <v>-5.963965147468487E-05</v>
      </c>
      <c r="C411" s="2">
        <f t="shared" si="25"/>
        <v>0.007607317584217707</v>
      </c>
      <c r="D411" s="2">
        <f t="shared" si="27"/>
        <v>0.007547677932743022</v>
      </c>
    </row>
    <row r="412" spans="1:4" ht="12.75">
      <c r="A412" s="2">
        <f t="shared" si="26"/>
        <v>8.019999999999918</v>
      </c>
      <c r="B412" s="2">
        <f t="shared" si="24"/>
        <v>-8.406546155821285E-05</v>
      </c>
      <c r="C412" s="2">
        <f t="shared" si="25"/>
        <v>0.01160271408694138</v>
      </c>
      <c r="D412" s="2">
        <f t="shared" si="27"/>
        <v>0.011518648625383167</v>
      </c>
    </row>
    <row r="413" spans="1:4" ht="12.75">
      <c r="A413" s="2">
        <f t="shared" si="26"/>
        <v>8.039999999999917</v>
      </c>
      <c r="B413" s="2">
        <f t="shared" si="24"/>
        <v>-0.00010655782456586851</v>
      </c>
      <c r="C413" s="2">
        <f t="shared" si="25"/>
        <v>0.015552366378692423</v>
      </c>
      <c r="D413" s="2">
        <f t="shared" si="27"/>
        <v>0.015445808554126554</v>
      </c>
    </row>
    <row r="414" spans="1:4" ht="12.75">
      <c r="A414" s="2">
        <f t="shared" si="26"/>
        <v>8.059999999999917</v>
      </c>
      <c r="B414" s="2">
        <f t="shared" si="24"/>
        <v>-0.00012681078639812353</v>
      </c>
      <c r="C414" s="2">
        <f t="shared" si="25"/>
        <v>0.019440702781470417</v>
      </c>
      <c r="D414" s="2">
        <f t="shared" si="27"/>
        <v>0.01931389199507229</v>
      </c>
    </row>
    <row r="415" spans="1:4" ht="12.75">
      <c r="A415" s="2">
        <f t="shared" si="26"/>
        <v>8.079999999999917</v>
      </c>
      <c r="B415" s="2">
        <f t="shared" si="24"/>
        <v>-0.00014456129446664567</v>
      </c>
      <c r="C415" s="2">
        <f t="shared" si="25"/>
        <v>0.023252393357865095</v>
      </c>
      <c r="D415" s="2">
        <f t="shared" si="27"/>
        <v>0.023107832063398448</v>
      </c>
    </row>
    <row r="416" spans="1:4" ht="12.75">
      <c r="A416" s="2">
        <f t="shared" si="26"/>
        <v>8.099999999999916</v>
      </c>
      <c r="B416" s="2">
        <f t="shared" si="24"/>
        <v>-0.00015959226952378557</v>
      </c>
      <c r="C416" s="2">
        <f t="shared" si="25"/>
        <v>0.026972410350010426</v>
      </c>
      <c r="D416" s="2">
        <f t="shared" si="27"/>
        <v>0.02681281808048664</v>
      </c>
    </row>
    <row r="417" spans="1:4" ht="12.75">
      <c r="A417" s="2">
        <f t="shared" si="26"/>
        <v>8.119999999999916</v>
      </c>
      <c r="B417" s="2">
        <f t="shared" si="24"/>
        <v>-0.00017173487684577052</v>
      </c>
      <c r="C417" s="2">
        <f t="shared" si="25"/>
        <v>0.03058608742718123</v>
      </c>
      <c r="D417" s="2">
        <f t="shared" si="27"/>
        <v>0.03041435255033546</v>
      </c>
    </row>
    <row r="418" spans="1:4" ht="12.75">
      <c r="A418" s="2">
        <f t="shared" si="26"/>
        <v>8.139999999999915</v>
      </c>
      <c r="B418" s="2">
        <f t="shared" si="24"/>
        <v>-0.00018086998098501363</v>
      </c>
      <c r="C418" s="2">
        <f t="shared" si="25"/>
        <v>0.034079177508447585</v>
      </c>
      <c r="D418" s="2">
        <f t="shared" si="27"/>
        <v>0.03389830752746257</v>
      </c>
    </row>
    <row r="419" spans="1:4" ht="12.75">
      <c r="A419" s="2">
        <f t="shared" si="26"/>
        <v>8.159999999999915</v>
      </c>
      <c r="B419" s="2">
        <f t="shared" si="24"/>
        <v>-0.00018692878155787706</v>
      </c>
      <c r="C419" s="2">
        <f t="shared" si="25"/>
        <v>0.03743790893241828</v>
      </c>
      <c r="D419" s="2">
        <f t="shared" si="27"/>
        <v>0.037250980150860404</v>
      </c>
    </row>
    <row r="420" spans="1:4" ht="12.75">
      <c r="A420" s="2">
        <f t="shared" si="26"/>
        <v>8.179999999999914</v>
      </c>
      <c r="B420" s="2">
        <f t="shared" si="24"/>
        <v>-0.00018989264049447602</v>
      </c>
      <c r="C420" s="2">
        <f t="shared" si="25"/>
        <v>0.04064903975262274</v>
      </c>
      <c r="D420" s="2">
        <f t="shared" si="27"/>
        <v>0.040459147112128266</v>
      </c>
    </row>
    <row r="421" spans="1:4" ht="12.75">
      <c r="A421" s="2">
        <f t="shared" si="26"/>
        <v>8.199999999999914</v>
      </c>
      <c r="B421" s="2">
        <f t="shared" si="24"/>
        <v>-0.0001897921236496115</v>
      </c>
      <c r="C421" s="2">
        <f t="shared" si="25"/>
        <v>0.0436999099444667</v>
      </c>
      <c r="D421" s="2">
        <f t="shared" si="27"/>
        <v>0.04351011782081709</v>
      </c>
    </row>
    <row r="422" spans="1:4" ht="12.75">
      <c r="A422" s="2">
        <f t="shared" si="26"/>
        <v>8.219999999999914</v>
      </c>
      <c r="B422" s="2">
        <f t="shared" si="24"/>
        <v>-0.00018670529147459843</v>
      </c>
      <c r="C422" s="2">
        <f t="shared" si="25"/>
        <v>0.04657849131793715</v>
      </c>
      <c r="D422" s="2">
        <f t="shared" si="27"/>
        <v>0.04639178602646255</v>
      </c>
    </row>
    <row r="423" spans="1:4" ht="12.75">
      <c r="A423" s="2">
        <f t="shared" si="26"/>
        <v>8.239999999999913</v>
      </c>
      <c r="B423" s="2">
        <f t="shared" si="24"/>
        <v>-0.0001807552844094499</v>
      </c>
      <c r="C423" s="2">
        <f t="shared" si="25"/>
        <v>0.049273434939270645</v>
      </c>
      <c r="D423" s="2">
        <f t="shared" si="27"/>
        <v>0.04909267965486119</v>
      </c>
    </row>
    <row r="424" spans="1:4" ht="12.75">
      <c r="A424" s="2">
        <f t="shared" si="26"/>
        <v>8.259999999999913</v>
      </c>
      <c r="B424" s="2">
        <f t="shared" si="24"/>
        <v>-0.00017210725862201506</v>
      </c>
      <c r="C424" s="2">
        <f t="shared" si="25"/>
        <v>0.051774115874624126</v>
      </c>
      <c r="D424" s="2">
        <f t="shared" si="27"/>
        <v>0.05160200861600211</v>
      </c>
    </row>
    <row r="425" spans="1:4" ht="12.75">
      <c r="A425" s="2">
        <f t="shared" si="26"/>
        <v>8.279999999999912</v>
      </c>
      <c r="B425" s="2">
        <f t="shared" si="24"/>
        <v>-0.00016096473656305907</v>
      </c>
      <c r="C425" s="2">
        <f t="shared" si="25"/>
        <v>0.0540706750793447</v>
      </c>
      <c r="D425" s="2">
        <f t="shared" si="27"/>
        <v>0.05390971034278164</v>
      </c>
    </row>
    <row r="426" spans="1:4" ht="12.75">
      <c r="A426" s="2">
        <f t="shared" si="26"/>
        <v>8.299999999999912</v>
      </c>
      <c r="B426" s="2">
        <f t="shared" si="24"/>
        <v>-0.0001475654444127259</v>
      </c>
      <c r="C426" s="2">
        <f t="shared" si="25"/>
        <v>0.056154058267686366</v>
      </c>
      <c r="D426" s="2">
        <f t="shared" si="27"/>
        <v>0.05600649282327364</v>
      </c>
    </row>
    <row r="427" spans="1:4" ht="12.75">
      <c r="A427" s="2">
        <f t="shared" si="26"/>
        <v>8.319999999999911</v>
      </c>
      <c r="B427" s="2">
        <f t="shared" si="24"/>
        <v>-0.00013217671477543135</v>
      </c>
      <c r="C427" s="2">
        <f t="shared" si="25"/>
        <v>0.05801605160973059</v>
      </c>
      <c r="D427" s="2">
        <f t="shared" si="27"/>
        <v>0.05788387489495516</v>
      </c>
    </row>
    <row r="428" spans="1:4" ht="12.75">
      <c r="A428" s="2">
        <f t="shared" si="26"/>
        <v>8.339999999999911</v>
      </c>
      <c r="B428" s="2">
        <f t="shared" si="24"/>
        <v>-0.00011509053787107083</v>
      </c>
      <c r="C428" s="2">
        <f t="shared" si="25"/>
        <v>0.05964931411477219</v>
      </c>
      <c r="D428" s="2">
        <f t="shared" si="27"/>
        <v>0.059534223576901114</v>
      </c>
    </row>
    <row r="429" spans="1:4" ht="12.75">
      <c r="A429" s="2">
        <f t="shared" si="26"/>
        <v>8.35999999999991</v>
      </c>
      <c r="B429" s="2">
        <f t="shared" si="24"/>
        <v>-9.661834792826811E-05</v>
      </c>
      <c r="C429" s="2">
        <f t="shared" si="25"/>
        <v>0.06104740657349824</v>
      </c>
      <c r="D429" s="2">
        <f t="shared" si="27"/>
        <v>0.06095078822556997</v>
      </c>
    </row>
    <row r="430" spans="1:4" ht="12.75">
      <c r="A430" s="2">
        <f t="shared" si="26"/>
        <v>8.37999999999991</v>
      </c>
      <c r="B430" s="2">
        <f t="shared" si="24"/>
        <v>-7.708563349149197E-05</v>
      </c>
      <c r="C430" s="2">
        <f t="shared" si="25"/>
        <v>0.062204816944854226</v>
      </c>
      <c r="D430" s="2">
        <f t="shared" si="27"/>
        <v>0.06212773131136273</v>
      </c>
    </row>
    <row r="431" spans="1:4" ht="12.75">
      <c r="A431" s="2">
        <f t="shared" si="26"/>
        <v>8.39999999999991</v>
      </c>
      <c r="B431" s="2">
        <f t="shared" si="24"/>
        <v>-5.682646091283887E-05</v>
      </c>
      <c r="C431" s="2">
        <f t="shared" si="25"/>
        <v>0.06311698208750868</v>
      </c>
      <c r="D431" s="2">
        <f t="shared" si="27"/>
        <v>0.06306015562659584</v>
      </c>
    </row>
    <row r="432" spans="1:4" ht="12.75">
      <c r="A432" s="2">
        <f t="shared" si="26"/>
        <v>8.41999999999991</v>
      </c>
      <c r="B432" s="2">
        <f t="shared" si="24"/>
        <v>-3.61779994385633E-05</v>
      </c>
      <c r="C432" s="2">
        <f t="shared" si="25"/>
        <v>0.0637803057502384</v>
      </c>
      <c r="D432" s="2">
        <f t="shared" si="27"/>
        <v>0.06374412775079984</v>
      </c>
    </row>
    <row r="433" spans="1:4" ht="12.75">
      <c r="A433" s="2">
        <f t="shared" si="26"/>
        <v>8.439999999999909</v>
      </c>
      <c r="B433" s="2">
        <f t="shared" si="24"/>
        <v>-1.5475134068819757E-05</v>
      </c>
      <c r="C433" s="2">
        <f t="shared" si="25"/>
        <v>0.06419217275030736</v>
      </c>
      <c r="D433" s="2">
        <f t="shared" si="27"/>
        <v>0.06417669761623854</v>
      </c>
    </row>
    <row r="434" spans="1:4" ht="12.75">
      <c r="A434" s="2">
        <f t="shared" si="26"/>
        <v>8.459999999999908</v>
      </c>
      <c r="B434" s="2">
        <f t="shared" si="24"/>
        <v>4.954751163879082E-06</v>
      </c>
      <c r="C434" s="2">
        <f t="shared" si="25"/>
        <v>0.06435095928393983</v>
      </c>
      <c r="D434" s="2">
        <f t="shared" si="27"/>
        <v>0.06435591403510371</v>
      </c>
    </row>
    <row r="435" spans="1:4" ht="12.75">
      <c r="A435" s="2">
        <f t="shared" si="26"/>
        <v>8.479999999999908</v>
      </c>
      <c r="B435" s="2">
        <f t="shared" si="24"/>
        <v>2.4796741598295883E-05</v>
      </c>
      <c r="C435" s="2">
        <f t="shared" si="25"/>
        <v>0.06425603932823808</v>
      </c>
      <c r="D435" s="2">
        <f t="shared" si="27"/>
        <v>0.06428083606983637</v>
      </c>
    </row>
    <row r="436" spans="1:4" ht="12.75">
      <c r="A436" s="2">
        <f t="shared" si="26"/>
        <v>8.499999999999908</v>
      </c>
      <c r="B436" s="2">
        <f t="shared" si="24"/>
        <v>4.375303998565104E-05</v>
      </c>
      <c r="C436" s="2">
        <f t="shared" si="25"/>
        <v>0.06390778710930528</v>
      </c>
      <c r="D436" s="2">
        <f t="shared" si="27"/>
        <v>0.06395154014929093</v>
      </c>
    </row>
    <row r="437" spans="1:4" ht="12.75">
      <c r="A437" s="2">
        <f t="shared" si="26"/>
        <v>8.519999999999907</v>
      </c>
      <c r="B437" s="2">
        <f t="shared" si="24"/>
        <v>6.154722896679209E-05</v>
      </c>
      <c r="C437" s="2">
        <f t="shared" si="25"/>
        <v>0.06330757562684264</v>
      </c>
      <c r="D437" s="2">
        <f t="shared" si="27"/>
        <v>0.06336912285580944</v>
      </c>
    </row>
    <row r="438" spans="1:4" ht="12.75">
      <c r="A438" s="2">
        <f t="shared" si="26"/>
        <v>8.539999999999907</v>
      </c>
      <c r="B438" s="2">
        <f t="shared" si="24"/>
        <v>7.792809048290007E-05</v>
      </c>
      <c r="C438" s="2">
        <f t="shared" si="25"/>
        <v>0.062457771241037595</v>
      </c>
      <c r="D438" s="2">
        <f t="shared" si="27"/>
        <v>0.06253569933152049</v>
      </c>
    </row>
    <row r="439" spans="1:4" ht="12.75">
      <c r="A439" s="2">
        <f t="shared" si="26"/>
        <v>8.559999999999906</v>
      </c>
      <c r="B439" s="2">
        <f t="shared" si="24"/>
        <v>9.267293302968698E-05</v>
      </c>
      <c r="C439" s="2">
        <f t="shared" si="25"/>
        <v>0.06136172434308466</v>
      </c>
      <c r="D439" s="2">
        <f t="shared" si="27"/>
        <v>0.06145439727611435</v>
      </c>
    </row>
    <row r="440" spans="1:4" ht="12.75">
      <c r="A440" s="2">
        <f t="shared" si="26"/>
        <v>8.579999999999906</v>
      </c>
      <c r="B440" s="2">
        <f t="shared" si="24"/>
        <v>0.00010559038664060446</v>
      </c>
      <c r="C440" s="2">
        <f t="shared" si="25"/>
        <v>0.06002375614612067</v>
      </c>
      <c r="D440" s="2">
        <f t="shared" si="27"/>
        <v>0.06012934653276127</v>
      </c>
    </row>
    <row r="441" spans="1:4" ht="12.75">
      <c r="A441" s="2">
        <f t="shared" si="26"/>
        <v>8.599999999999905</v>
      </c>
      <c r="B441" s="2">
        <f t="shared" si="24"/>
        <v>0.00011652263486788935</v>
      </c>
      <c r="C441" s="2">
        <f t="shared" si="25"/>
        <v>0.05844914164865188</v>
      </c>
      <c r="D441" s="2">
        <f t="shared" si="27"/>
        <v>0.05856566428351977</v>
      </c>
    </row>
    <row r="442" spans="1:4" ht="12.75">
      <c r="A442" s="2">
        <f t="shared" si="26"/>
        <v>8.619999999999905</v>
      </c>
      <c r="B442" s="2">
        <f t="shared" si="24"/>
        <v>0.00012534706266327365</v>
      </c>
      <c r="C442" s="2">
        <f t="shared" si="25"/>
        <v>0.0566440888376398</v>
      </c>
      <c r="D442" s="2">
        <f t="shared" si="27"/>
        <v>0.056769435900303075</v>
      </c>
    </row>
    <row r="443" spans="1:4" ht="12.75">
      <c r="A443" s="2">
        <f t="shared" si="26"/>
        <v>8.639999999999905</v>
      </c>
      <c r="B443" s="2">
        <f t="shared" si="24"/>
        <v>0.0001319773087851214</v>
      </c>
      <c r="C443" s="2">
        <f t="shared" si="25"/>
        <v>0.05461571421323993</v>
      </c>
      <c r="D443" s="2">
        <f t="shared" si="27"/>
        <v>0.05474769152202505</v>
      </c>
    </row>
    <row r="444" spans="1:4" ht="12.75">
      <c r="A444" s="2">
        <f t="shared" si="26"/>
        <v>8.659999999999904</v>
      </c>
      <c r="B444" s="2">
        <f t="shared" si="24"/>
        <v>0.000136363721020013</v>
      </c>
      <c r="C444" s="2">
        <f t="shared" si="25"/>
        <v>0.05237201473168628</v>
      </c>
      <c r="D444" s="2">
        <f t="shared" si="27"/>
        <v>0.0525083784527063</v>
      </c>
    </row>
    <row r="445" spans="1:4" ht="12.75">
      <c r="A445" s="2">
        <f t="shared" si="26"/>
        <v>8.679999999999904</v>
      </c>
      <c r="B445" s="2">
        <f t="shared" si="24"/>
        <v>0.00013849322195393996</v>
      </c>
      <c r="C445" s="2">
        <f t="shared" si="25"/>
        <v>0.049921836276939587</v>
      </c>
      <c r="D445" s="2">
        <f t="shared" si="27"/>
        <v>0.050060329498893524</v>
      </c>
    </row>
    <row r="446" spans="1:4" ht="12.75">
      <c r="A446" s="2">
        <f t="shared" si="26"/>
        <v>8.699999999999903</v>
      </c>
      <c r="B446" s="2">
        <f t="shared" si="24"/>
        <v>0.00013838860211782972</v>
      </c>
      <c r="C446" s="2">
        <f t="shared" si="25"/>
        <v>0.047274838785400355</v>
      </c>
      <c r="D446" s="2">
        <f t="shared" si="27"/>
        <v>0.047413227387518186</v>
      </c>
    </row>
    <row r="447" spans="1:4" ht="12.75">
      <c r="A447" s="2">
        <f t="shared" si="26"/>
        <v>8.719999999999903</v>
      </c>
      <c r="B447" s="2">
        <f t="shared" si="24"/>
        <v>0.0001361072659298567</v>
      </c>
      <c r="C447" s="2">
        <f t="shared" si="25"/>
        <v>0.04444145816118468</v>
      </c>
      <c r="D447" s="2">
        <f t="shared" si="27"/>
        <v>0.04457756542711454</v>
      </c>
    </row>
    <row r="448" spans="1:4" ht="12.75">
      <c r="A448" s="2">
        <f t="shared" si="26"/>
        <v>8.739999999999903</v>
      </c>
      <c r="B448" s="2">
        <f t="shared" si="24"/>
        <v>0.0001317394638398239</v>
      </c>
      <c r="C448" s="2">
        <f t="shared" si="25"/>
        <v>0.04143286513211226</v>
      </c>
      <c r="D448" s="2">
        <f t="shared" si="27"/>
        <v>0.041564604595952084</v>
      </c>
    </row>
    <row r="449" spans="1:4" ht="12.75">
      <c r="A449" s="2">
        <f t="shared" si="26"/>
        <v>8.759999999999902</v>
      </c>
      <c r="B449" s="2">
        <f t="shared" si="24"/>
        <v>0.0001254060513384361</v>
      </c>
      <c r="C449" s="2">
        <f t="shared" si="25"/>
        <v>0.03826092120862123</v>
      </c>
      <c r="D449" s="2">
        <f t="shared" si="27"/>
        <v>0.03838632725995966</v>
      </c>
    </row>
    <row r="450" spans="1:4" ht="12.75">
      <c r="A450" s="2">
        <f t="shared" si="26"/>
        <v>8.779999999999902</v>
      </c>
      <c r="B450" s="2">
        <f t="shared" si="24"/>
        <v>0.00011725582193033742</v>
      </c>
      <c r="C450" s="2">
        <f t="shared" si="25"/>
        <v>0.03493813191924061</v>
      </c>
      <c r="D450" s="2">
        <f t="shared" si="27"/>
        <v>0.03505538774117095</v>
      </c>
    </row>
    <row r="451" spans="1:4" ht="12.75">
      <c r="A451" s="2">
        <f t="shared" si="26"/>
        <v>8.799999999999901</v>
      </c>
      <c r="B451" s="2">
        <f t="shared" si="24"/>
        <v>0.00010746246670351134</v>
      </c>
      <c r="C451" s="2">
        <f t="shared" si="25"/>
        <v>0.03147759750699375</v>
      </c>
      <c r="D451" s="2">
        <f t="shared" si="27"/>
        <v>0.03158505997369726</v>
      </c>
    </row>
    <row r="452" spans="1:4" ht="12.75">
      <c r="A452" s="2">
        <f t="shared" si="26"/>
        <v>8.8199999999999</v>
      </c>
      <c r="B452" s="2">
        <f t="shared" si="24"/>
        <v>9.622121769440455E-05</v>
      </c>
      <c r="C452" s="2">
        <f t="shared" si="25"/>
        <v>0.027892961281113855</v>
      </c>
      <c r="D452" s="2">
        <f t="shared" si="27"/>
        <v>0.02798918249880826</v>
      </c>
    </row>
    <row r="453" spans="1:4" ht="12.75">
      <c r="A453" s="2">
        <f t="shared" si="26"/>
        <v>8.8399999999999</v>
      </c>
      <c r="B453" s="2">
        <f t="shared" si="24"/>
        <v>8.374523580017013E-05</v>
      </c>
      <c r="C453" s="2">
        <f t="shared" si="25"/>
        <v>0.02419835582769604</v>
      </c>
      <c r="D453" s="2">
        <f t="shared" si="27"/>
        <v>0.024282101063496212</v>
      </c>
    </row>
    <row r="454" spans="1:4" ht="12.75">
      <c r="A454" s="2">
        <f t="shared" si="26"/>
        <v>8.8599999999999</v>
      </c>
      <c r="B454" s="2">
        <f t="shared" si="24"/>
        <v>7.026180649607826E-05</v>
      </c>
      <c r="C454" s="2">
        <f t="shared" si="25"/>
        <v>0.02040834729135577</v>
      </c>
      <c r="D454" s="2">
        <f t="shared" si="27"/>
        <v>0.020478609097851846</v>
      </c>
    </row>
    <row r="455" spans="1:4" ht="12.75">
      <c r="A455" s="2">
        <f t="shared" si="26"/>
        <v>8.8799999999999</v>
      </c>
      <c r="B455" s="2">
        <f t="shared" si="24"/>
        <v>5.6008408064101725E-05</v>
      </c>
      <c r="C455" s="2">
        <f t="shared" si="25"/>
        <v>0.016537877947561837</v>
      </c>
      <c r="D455" s="2">
        <f t="shared" si="27"/>
        <v>0.01659388635562594</v>
      </c>
    </row>
    <row r="456" spans="1:4" ht="12.75">
      <c r="A456" s="2">
        <f t="shared" si="26"/>
        <v>8.899999999999899</v>
      </c>
      <c r="B456" s="2">
        <f t="shared" si="24"/>
        <v>4.12287174314689E-05</v>
      </c>
      <c r="C456" s="2">
        <f t="shared" si="25"/>
        <v>0.01260220729205784</v>
      </c>
      <c r="D456" s="2">
        <f t="shared" si="27"/>
        <v>0.01264343600948931</v>
      </c>
    </row>
    <row r="457" spans="1:4" ht="12.75">
      <c r="A457" s="2">
        <f t="shared" si="26"/>
        <v>8.919999999999899</v>
      </c>
      <c r="B457" s="2">
        <f t="shared" si="24"/>
        <v>2.6168618075836664E-05</v>
      </c>
      <c r="C457" s="2">
        <f t="shared" si="25"/>
        <v>0.008616851879628578</v>
      </c>
      <c r="D457" s="2">
        <f t="shared" si="27"/>
        <v>0.008643020497704415</v>
      </c>
    </row>
    <row r="458" spans="1:4" ht="12.75">
      <c r="A458" s="2">
        <f t="shared" si="26"/>
        <v>8.939999999999898</v>
      </c>
      <c r="B458" s="2">
        <f t="shared" si="24"/>
        <v>1.1072272812552524E-05</v>
      </c>
      <c r="C458" s="2">
        <f t="shared" si="25"/>
        <v>0.0045975241494000925</v>
      </c>
      <c r="D458" s="2">
        <f t="shared" si="27"/>
        <v>0.0046085964222126454</v>
      </c>
    </row>
    <row r="459" spans="1:4" ht="12.75">
      <c r="A459" s="2">
        <f t="shared" si="26"/>
        <v>8.959999999999898</v>
      </c>
      <c r="B459" s="2">
        <f aca="true" t="shared" si="28" ref="B459:B506">EXP(-$E$2*$B$4*A459)*($I$5*COS($E$3*A459)+$I$6*SIN($E$3*A459))</f>
        <v>-3.821678309986719E-06</v>
      </c>
      <c r="C459" s="2">
        <f aca="true" t="shared" si="29" ref="C459:C506">$N$4*SIN($K$2*A459+$N$6)</f>
        <v>0.0005600704778559305</v>
      </c>
      <c r="D459" s="2">
        <f t="shared" si="27"/>
        <v>0.0005562487995459437</v>
      </c>
    </row>
    <row r="460" spans="1:4" ht="12.75">
      <c r="A460" s="2">
        <f aca="true" t="shared" si="30" ref="A460:A506">A459+$B$9</f>
        <v>8.979999999999897</v>
      </c>
      <c r="B460" s="2">
        <f t="shared" si="28"/>
        <v>-1.8283738254097138E-05</v>
      </c>
      <c r="C460" s="2">
        <f t="shared" si="29"/>
        <v>-0.003479591296198244</v>
      </c>
      <c r="D460" s="2">
        <f aca="true" t="shared" si="31" ref="D460:D506">B460+C460</f>
        <v>-0.0034978750344523413</v>
      </c>
    </row>
    <row r="461" spans="1:4" ht="12.75">
      <c r="A461" s="2">
        <f t="shared" si="30"/>
        <v>8.999999999999897</v>
      </c>
      <c r="B461" s="2">
        <f t="shared" si="28"/>
        <v>-3.209693890320712E-05</v>
      </c>
      <c r="C461" s="2">
        <f t="shared" si="29"/>
        <v>-0.007505534628415659</v>
      </c>
      <c r="D461" s="2">
        <f t="shared" si="31"/>
        <v>-0.007537631567318867</v>
      </c>
    </row>
    <row r="462" spans="1:4" ht="12.75">
      <c r="A462" s="2">
        <f t="shared" si="30"/>
        <v>9.019999999999897</v>
      </c>
      <c r="B462" s="2">
        <f t="shared" si="28"/>
        <v>-4.505994516624795E-05</v>
      </c>
      <c r="C462" s="2">
        <f t="shared" si="29"/>
        <v>-0.011501887060010292</v>
      </c>
      <c r="D462" s="2">
        <f t="shared" si="31"/>
        <v>-0.01154694700517654</v>
      </c>
    </row>
    <row r="463" spans="1:4" ht="12.75">
      <c r="A463" s="2">
        <f t="shared" si="30"/>
        <v>9.039999999999896</v>
      </c>
      <c r="B463" s="2">
        <f t="shared" si="28"/>
        <v>-5.698983542596533E-05</v>
      </c>
      <c r="C463" s="2">
        <f t="shared" si="29"/>
        <v>-0.015452892795624023</v>
      </c>
      <c r="D463" s="2">
        <f t="shared" si="31"/>
        <v>-0.015509882631049987</v>
      </c>
    </row>
    <row r="464" spans="1:4" ht="12.75">
      <c r="A464" s="2">
        <f t="shared" si="30"/>
        <v>9.059999999999896</v>
      </c>
      <c r="B464" s="2">
        <f t="shared" si="28"/>
        <v>-6.772452262247502E-05</v>
      </c>
      <c r="C464" s="2">
        <f t="shared" si="29"/>
        <v>-0.019342974821244203</v>
      </c>
      <c r="D464" s="2">
        <f t="shared" si="31"/>
        <v>-0.019410699343866678</v>
      </c>
    </row>
    <row r="465" spans="1:4" ht="12.75">
      <c r="A465" s="2">
        <f t="shared" si="30"/>
        <v>9.079999999999895</v>
      </c>
      <c r="B465" s="2">
        <f t="shared" si="28"/>
        <v>-7.712478681376939E-05</v>
      </c>
      <c r="C465" s="2">
        <f t="shared" si="29"/>
        <v>-0.02315679631726568</v>
      </c>
      <c r="D465" s="2">
        <f t="shared" si="31"/>
        <v>-0.023233921104079448</v>
      </c>
    </row>
    <row r="466" spans="1:4" ht="12.75">
      <c r="A466" s="2">
        <f t="shared" si="30"/>
        <v>9.099999999999895</v>
      </c>
      <c r="B466" s="2">
        <f t="shared" si="28"/>
        <v>-8.50758969010049E-05</v>
      </c>
      <c r="C466" s="2">
        <f t="shared" si="29"/>
        <v>-0.026879321124578</v>
      </c>
      <c r="D466" s="2">
        <f t="shared" si="31"/>
        <v>-0.026964397021479004</v>
      </c>
    </row>
    <row r="467" spans="1:4" ht="12.75">
      <c r="A467" s="2">
        <f t="shared" si="30"/>
        <v>9.119999999999894</v>
      </c>
      <c r="B467" s="2">
        <f t="shared" si="28"/>
        <v>-9.148880623304737E-05</v>
      </c>
      <c r="C467" s="2">
        <f t="shared" si="29"/>
        <v>-0.030495873025284313</v>
      </c>
      <c r="D467" s="2">
        <f t="shared" si="31"/>
        <v>-0.03058736183151736</v>
      </c>
    </row>
    <row r="468" spans="1:4" ht="12.75">
      <c r="A468" s="2">
        <f t="shared" si="30"/>
        <v>9.139999999999894</v>
      </c>
      <c r="B468" s="2">
        <f t="shared" si="28"/>
        <v>-9.630091389670028E-05</v>
      </c>
      <c r="C468" s="2">
        <f t="shared" si="29"/>
        <v>-0.03399219360433637</v>
      </c>
      <c r="D468" s="2">
        <f t="shared" si="31"/>
        <v>-0.03408849451823307</v>
      </c>
    </row>
    <row r="469" spans="1:4" ht="12.75">
      <c r="A469" s="2">
        <f t="shared" si="30"/>
        <v>9.159999999999894</v>
      </c>
      <c r="B469" s="2">
        <f t="shared" si="28"/>
        <v>-9.947639054308964E-05</v>
      </c>
      <c r="C469" s="2">
        <f t="shared" si="29"/>
        <v>-0.03735449846396326</v>
      </c>
      <c r="D469" s="2">
        <f t="shared" si="31"/>
        <v>-0.03745397485450635</v>
      </c>
    </row>
    <row r="470" spans="1:4" ht="12.75">
      <c r="A470" s="2">
        <f t="shared" si="30"/>
        <v>9.179999999999893</v>
      </c>
      <c r="B470" s="2">
        <f t="shared" si="28"/>
        <v>-0.00010100607448697848</v>
      </c>
      <c r="C470" s="2">
        <f t="shared" si="29"/>
        <v>-0.040569531569267035</v>
      </c>
      <c r="D470" s="2">
        <f t="shared" si="31"/>
        <v>-0.040670537643754015</v>
      </c>
    </row>
    <row r="471" spans="1:4" ht="12.75">
      <c r="A471" s="2">
        <f t="shared" si="30"/>
        <v>9.199999999999893</v>
      </c>
      <c r="B471" s="2">
        <f t="shared" si="28"/>
        <v>-0.00010090695043991176</v>
      </c>
      <c r="C471" s="2">
        <f t="shared" si="29"/>
        <v>-0.043624617510722684</v>
      </c>
      <c r="D471" s="2">
        <f t="shared" si="31"/>
        <v>-0.043725524461162596</v>
      </c>
    </row>
    <row r="472" spans="1:4" ht="12.75">
      <c r="A472" s="2">
        <f t="shared" si="30"/>
        <v>9.219999999999892</v>
      </c>
      <c r="B472" s="2">
        <f t="shared" si="28"/>
        <v>-9.922122950223784E-05</v>
      </c>
      <c r="C472" s="2">
        <f t="shared" si="29"/>
        <v>-0.04650771147753879</v>
      </c>
      <c r="D472" s="2">
        <f t="shared" si="31"/>
        <v>-0.046606932707041034</v>
      </c>
    </row>
    <row r="473" spans="1:4" ht="12.75">
      <c r="A473" s="2">
        <f t="shared" si="30"/>
        <v>9.239999999999892</v>
      </c>
      <c r="B473" s="2">
        <f t="shared" si="28"/>
        <v>-9.601505485354774E-05</v>
      </c>
      <c r="C473" s="2">
        <f t="shared" si="29"/>
        <v>-0.04920744674485404</v>
      </c>
      <c r="D473" s="2">
        <f t="shared" si="31"/>
        <v>-0.04930346179970759</v>
      </c>
    </row>
    <row r="474" spans="1:4" ht="12.75">
      <c r="A474" s="2">
        <f t="shared" si="30"/>
        <v>9.259999999999891</v>
      </c>
      <c r="B474" s="2">
        <f t="shared" si="28"/>
        <v>-9.13768628656018E-05</v>
      </c>
      <c r="C474" s="2">
        <f t="shared" si="29"/>
        <v>-0.051713179487550186</v>
      </c>
      <c r="D474" s="2">
        <f t="shared" si="31"/>
        <v>-0.05180455635041579</v>
      </c>
    </row>
    <row r="475" spans="1:4" ht="12.75">
      <c r="A475" s="2">
        <f t="shared" si="30"/>
        <v>9.279999999999891</v>
      </c>
      <c r="B475" s="2">
        <f t="shared" si="28"/>
        <v>-8.541543404634934E-05</v>
      </c>
      <c r="C475" s="2">
        <f t="shared" si="29"/>
        <v>-0.054015030744001526</v>
      </c>
      <c r="D475" s="2">
        <f t="shared" si="31"/>
        <v>-0.05410044617804787</v>
      </c>
    </row>
    <row r="476" spans="1:4" ht="12.75">
      <c r="A476" s="2">
        <f t="shared" si="30"/>
        <v>9.29999999999989</v>
      </c>
      <c r="B476" s="2">
        <f t="shared" si="28"/>
        <v>-7.825767224942436E-05</v>
      </c>
      <c r="C476" s="2">
        <f t="shared" si="29"/>
        <v>-0.056103925364315195</v>
      </c>
      <c r="D476" s="2">
        <f t="shared" si="31"/>
        <v>-0.056182183036564616</v>
      </c>
    </row>
    <row r="477" spans="1:4" ht="12.75">
      <c r="A477" s="2">
        <f t="shared" si="30"/>
        <v>9.31999999999989</v>
      </c>
      <c r="B477" s="2">
        <f t="shared" si="28"/>
        <v>-7.004615390352866E-05</v>
      </c>
      <c r="C477" s="2">
        <f t="shared" si="29"/>
        <v>-0.05797162778950952</v>
      </c>
      <c r="D477" s="2">
        <f t="shared" si="31"/>
        <v>-0.058041673943413044</v>
      </c>
    </row>
    <row r="478" spans="1:4" ht="12.75">
      <c r="A478" s="2">
        <f t="shared" si="30"/>
        <v>9.33999999999989</v>
      </c>
      <c r="B478" s="2">
        <f t="shared" si="28"/>
        <v>-6.0936491595754996E-05</v>
      </c>
      <c r="C478" s="2">
        <f t="shared" si="29"/>
        <v>-0.05961077452056772</v>
      </c>
      <c r="D478" s="2">
        <f t="shared" si="31"/>
        <v>-0.059671711012163474</v>
      </c>
    </row>
    <row r="479" spans="1:4" ht="12.75">
      <c r="A479" s="2">
        <f t="shared" si="30"/>
        <v>9.35999999999989</v>
      </c>
      <c r="B479" s="2">
        <f t="shared" si="28"/>
        <v>-5.109455815999574E-05</v>
      </c>
      <c r="C479" s="2">
        <f t="shared" si="29"/>
        <v>-0.061014903149356814</v>
      </c>
      <c r="D479" s="2">
        <f t="shared" si="31"/>
        <v>-0.06106599770751681</v>
      </c>
    </row>
    <row r="480" spans="1:4" ht="12.75">
      <c r="A480" s="2">
        <f t="shared" si="30"/>
        <v>9.379999999999889</v>
      </c>
      <c r="B480" s="2">
        <f t="shared" si="28"/>
        <v>-4.069361846652487E-05</v>
      </c>
      <c r="C480" s="2">
        <f t="shared" si="29"/>
        <v>-0.06217847783695613</v>
      </c>
      <c r="D480" s="2">
        <f t="shared" si="31"/>
        <v>-0.062219171455422655</v>
      </c>
    </row>
    <row r="481" spans="1:4" ht="12.75">
      <c r="A481" s="2">
        <f t="shared" si="30"/>
        <v>9.399999999999888</v>
      </c>
      <c r="B481" s="2">
        <f t="shared" si="28"/>
        <v>-2.9911416384502997E-05</v>
      </c>
      <c r="C481" s="2">
        <f t="shared" si="29"/>
        <v>-0.06309691113894611</v>
      </c>
      <c r="D481" s="2">
        <f t="shared" si="31"/>
        <v>-0.06312682255533061</v>
      </c>
    </row>
    <row r="482" spans="1:4" ht="12.75">
      <c r="A482" s="2">
        <f t="shared" si="30"/>
        <v>9.419999999999888</v>
      </c>
      <c r="B482" s="2">
        <f t="shared" si="28"/>
        <v>-1.8927263910312227E-05</v>
      </c>
      <c r="C482" s="2">
        <f t="shared" si="29"/>
        <v>-0.06376658209160946</v>
      </c>
      <c r="D482" s="2">
        <f t="shared" si="31"/>
        <v>-0.06378550935551977</v>
      </c>
    </row>
    <row r="483" spans="1:4" ht="12.75">
      <c r="A483" s="2">
        <f t="shared" si="30"/>
        <v>9.439999999999888</v>
      </c>
      <c r="B483" s="2">
        <f t="shared" si="28"/>
        <v>-7.919178247735199E-06</v>
      </c>
      <c r="C483" s="2">
        <f t="shared" si="29"/>
        <v>-0.06418485048774024</v>
      </c>
      <c r="D483" s="2">
        <f t="shared" si="31"/>
        <v>-0.06419276966598797</v>
      </c>
    </row>
    <row r="484" spans="1:4" ht="12.75">
      <c r="A484" s="2">
        <f t="shared" si="30"/>
        <v>9.459999999999887</v>
      </c>
      <c r="B484" s="2">
        <f t="shared" si="28"/>
        <v>2.938889271824939E-06</v>
      </c>
      <c r="C484" s="2">
        <f t="shared" si="29"/>
        <v>-0.06435006728577697</v>
      </c>
      <c r="D484" s="2">
        <f t="shared" si="31"/>
        <v>-0.06434712839650514</v>
      </c>
    </row>
    <row r="485" spans="1:4" ht="12.75">
      <c r="A485" s="2">
        <f t="shared" si="30"/>
        <v>9.479999999999887</v>
      </c>
      <c r="B485" s="2">
        <f t="shared" si="28"/>
        <v>1.3479691082510292E-05</v>
      </c>
      <c r="C485" s="2">
        <f t="shared" si="29"/>
        <v>-0.06426158111122149</v>
      </c>
      <c r="D485" s="2">
        <f t="shared" si="31"/>
        <v>-0.06424810142013898</v>
      </c>
    </row>
    <row r="486" spans="1:4" ht="12.75">
      <c r="A486" s="2">
        <f t="shared" si="30"/>
        <v>9.499999999999886</v>
      </c>
      <c r="B486" s="2">
        <f t="shared" si="28"/>
        <v>2.3545149873246262E-05</v>
      </c>
      <c r="C486" s="2">
        <f t="shared" si="29"/>
        <v>-0.06391974082471166</v>
      </c>
      <c r="D486" s="2">
        <f t="shared" si="31"/>
        <v>-0.06389619567483841</v>
      </c>
    </row>
    <row r="487" spans="1:4" ht="12.75">
      <c r="A487" s="2">
        <f t="shared" si="30"/>
        <v>9.519999999999886</v>
      </c>
      <c r="B487" s="2">
        <f t="shared" si="28"/>
        <v>3.2988619108808006E-05</v>
      </c>
      <c r="C487" s="2">
        <f t="shared" si="29"/>
        <v>-0.06332589414662285</v>
      </c>
      <c r="D487" s="2">
        <f t="shared" si="31"/>
        <v>-0.06329290552751404</v>
      </c>
    </row>
    <row r="488" spans="1:4" ht="12.75">
      <c r="A488" s="2">
        <f t="shared" si="30"/>
        <v>9.539999999999885</v>
      </c>
      <c r="B488" s="2">
        <f t="shared" si="28"/>
        <v>4.167690712463133E-05</v>
      </c>
      <c r="C488" s="2">
        <f t="shared" si="29"/>
        <v>-0.062482382343621135</v>
      </c>
      <c r="D488" s="2">
        <f t="shared" si="31"/>
        <v>-0.062440705436496505</v>
      </c>
    </row>
    <row r="489" spans="1:4" ht="12.75">
      <c r="A489" s="2">
        <f t="shared" si="30"/>
        <v>9.559999999999885</v>
      </c>
      <c r="B489" s="2">
        <f t="shared" si="28"/>
        <v>4.949203882063941E-05</v>
      </c>
      <c r="C489" s="2">
        <f t="shared" si="29"/>
        <v>-0.061392530998116354</v>
      </c>
      <c r="D489" s="2">
        <f t="shared" si="31"/>
        <v>-0.061343038959295715</v>
      </c>
    </row>
    <row r="490" spans="1:4" ht="12.75">
      <c r="A490" s="2">
        <f t="shared" si="30"/>
        <v>9.579999999999885</v>
      </c>
      <c r="B490" s="2">
        <f t="shared" si="28"/>
        <v>5.633273375988235E-05</v>
      </c>
      <c r="C490" s="2">
        <f t="shared" si="29"/>
        <v>-0.06006063689700712</v>
      </c>
      <c r="D490" s="2">
        <f t="shared" si="31"/>
        <v>-0.06000430416324724</v>
      </c>
    </row>
    <row r="491" spans="1:4" ht="12.75">
      <c r="A491" s="2">
        <f t="shared" si="30"/>
        <v>9.599999999999884</v>
      </c>
      <c r="B491" s="2">
        <f t="shared" si="28"/>
        <v>6.211558447273621E-05</v>
      </c>
      <c r="C491" s="2">
        <f t="shared" si="29"/>
        <v>-0.058491951091409436</v>
      </c>
      <c r="D491" s="2">
        <f t="shared" si="31"/>
        <v>-0.0584298355069367</v>
      </c>
    </row>
    <row r="492" spans="1:4" ht="12.75">
      <c r="A492" s="2">
        <f t="shared" si="30"/>
        <v>9.619999999999884</v>
      </c>
      <c r="B492" s="2">
        <f t="shared" si="28"/>
        <v>6.677592389282331E-05</v>
      </c>
      <c r="C492" s="2">
        <f t="shared" si="29"/>
        <v>-0.05669265819415618</v>
      </c>
      <c r="D492" s="2">
        <f t="shared" si="31"/>
        <v>-0.056625882270263356</v>
      </c>
    </row>
    <row r="493" spans="1:4" ht="12.75">
      <c r="A493" s="2">
        <f t="shared" si="30"/>
        <v>9.639999999999883</v>
      </c>
      <c r="B493" s="2">
        <f t="shared" si="28"/>
        <v>7.026837602271431E-05</v>
      </c>
      <c r="C493" s="2">
        <f t="shared" si="29"/>
        <v>-0.054669851996689306</v>
      </c>
      <c r="D493" s="2">
        <f t="shared" si="31"/>
        <v>-0.054599583620666595</v>
      </c>
    </row>
    <row r="494" spans="1:4" ht="12.75">
      <c r="A494" s="2">
        <f t="shared" si="30"/>
        <v>9.659999999999883</v>
      </c>
      <c r="B494" s="2">
        <f t="shared" si="28"/>
        <v>7.256708906320586E-05</v>
      </c>
      <c r="C494" s="2">
        <f t="shared" si="29"/>
        <v>-0.05243150750147459</v>
      </c>
      <c r="D494" s="2">
        <f t="shared" si="31"/>
        <v>-0.05235894041241139</v>
      </c>
    </row>
    <row r="495" spans="1:4" ht="12.75">
      <c r="A495" s="2">
        <f t="shared" si="30"/>
        <v>9.679999999999882</v>
      </c>
      <c r="B495" s="2">
        <f t="shared" si="28"/>
        <v>7.366565525963736E-05</v>
      </c>
      <c r="C495" s="2">
        <f t="shared" si="29"/>
        <v>-0.04998644948020339</v>
      </c>
      <c r="D495" s="2">
        <f t="shared" si="31"/>
        <v>-0.049912783824943754</v>
      </c>
    </row>
    <row r="496" spans="1:4" ht="12.75">
      <c r="A496" s="2">
        <f t="shared" si="30"/>
        <v>9.699999999999882</v>
      </c>
      <c r="B496" s="2">
        <f t="shared" si="28"/>
        <v>7.357672654608417E-05</v>
      </c>
      <c r="C496" s="2">
        <f t="shared" si="29"/>
        <v>-0.047344317681741896</v>
      </c>
      <c r="D496" s="2">
        <f t="shared" si="31"/>
        <v>-0.04727074095519581</v>
      </c>
    </row>
    <row r="497" spans="1:4" ht="12.75">
      <c r="A497" s="2">
        <f t="shared" si="30"/>
        <v>9.719999999999882</v>
      </c>
      <c r="B497" s="2">
        <f t="shared" si="28"/>
        <v>7.233133963218035E-05</v>
      </c>
      <c r="C497" s="2">
        <f t="shared" si="29"/>
        <v>-0.04451552882699708</v>
      </c>
      <c r="D497" s="2">
        <f t="shared" si="31"/>
        <v>-0.0444431974873649</v>
      </c>
    </row>
    <row r="498" spans="1:4" ht="12.75">
      <c r="A498" s="2">
        <f t="shared" si="30"/>
        <v>9.739999999999881</v>
      </c>
      <c r="B498" s="2">
        <f t="shared" si="28"/>
        <v>6.997796841245611E-05</v>
      </c>
      <c r="C498" s="2">
        <f t="shared" si="29"/>
        <v>-0.04151123554053538</v>
      </c>
      <c r="D498" s="2">
        <f t="shared" si="31"/>
        <v>-0.04144125757212293</v>
      </c>
    </row>
    <row r="499" spans="1:4" ht="12.75">
      <c r="A499" s="2">
        <f t="shared" si="30"/>
        <v>9.75999999999988</v>
      </c>
      <c r="B499" s="2">
        <f t="shared" si="28"/>
        <v>6.658132542593676E-05</v>
      </c>
      <c r="C499" s="2">
        <f t="shared" si="29"/>
        <v>-0.03834328238087046</v>
      </c>
      <c r="D499" s="2">
        <f t="shared" si="31"/>
        <v>-0.03827670105544452</v>
      </c>
    </row>
    <row r="500" spans="1:4" ht="12.75">
      <c r="A500" s="2">
        <f t="shared" si="30"/>
        <v>9.77999999999988</v>
      </c>
      <c r="B500" s="2">
        <f t="shared" si="28"/>
        <v>6.222093750342096E-05</v>
      </c>
      <c r="C500" s="2">
        <f t="shared" si="29"/>
        <v>-0.03502415914276928</v>
      </c>
      <c r="D500" s="2">
        <f t="shared" si="31"/>
        <v>-0.03496193820526586</v>
      </c>
    </row>
    <row r="501" spans="1:4" ht="12.75">
      <c r="A501" s="2">
        <f t="shared" si="30"/>
        <v>9.79999999999988</v>
      </c>
      <c r="B501" s="2">
        <f t="shared" si="28"/>
        <v>5.6989523668566016E-05</v>
      </c>
      <c r="C501" s="2">
        <f t="shared" si="29"/>
        <v>-0.031566951615686685</v>
      </c>
      <c r="D501" s="2">
        <f t="shared" si="31"/>
        <v>-0.03150996209201812</v>
      </c>
    </row>
    <row r="502" spans="1:4" ht="12.75">
      <c r="A502" s="2">
        <f t="shared" si="30"/>
        <v>9.81999999999988</v>
      </c>
      <c r="B502" s="2">
        <f t="shared" si="28"/>
        <v>5.0991205772549845E-05</v>
      </c>
      <c r="C502" s="2">
        <f t="shared" si="29"/>
        <v>-0.027985289992464694</v>
      </c>
      <c r="D502" s="2">
        <f t="shared" si="31"/>
        <v>-0.027934298786692145</v>
      </c>
    </row>
    <row r="503" spans="1:4" ht="12.75">
      <c r="A503" s="2">
        <f t="shared" si="30"/>
        <v>9.839999999999879</v>
      </c>
      <c r="B503" s="2">
        <f t="shared" si="28"/>
        <v>4.43395842154812E-05</v>
      </c>
      <c r="C503" s="2">
        <f t="shared" si="29"/>
        <v>-0.02429329513169649</v>
      </c>
      <c r="D503" s="2">
        <f t="shared" si="31"/>
        <v>-0.024248955547481008</v>
      </c>
    </row>
    <row r="504" spans="1:4" ht="12.75">
      <c r="A504" s="2">
        <f t="shared" si="30"/>
        <v>9.859999999999879</v>
      </c>
      <c r="B504" s="2">
        <f t="shared" si="28"/>
        <v>3.7155712424901664E-05</v>
      </c>
      <c r="C504" s="2">
        <f t="shared" si="29"/>
        <v>-0.020505522885621134</v>
      </c>
      <c r="D504" s="2">
        <f t="shared" si="31"/>
        <v>-0.020468367173196233</v>
      </c>
    </row>
    <row r="505" spans="1:4" ht="12.75">
      <c r="A505" s="2">
        <f t="shared" si="30"/>
        <v>9.879999999999878</v>
      </c>
      <c r="B505" s="2">
        <f t="shared" si="28"/>
        <v>2.9566004515762914E-05</v>
      </c>
      <c r="C505" s="2">
        <f t="shared" si="29"/>
        <v>-0.016636906713034614</v>
      </c>
      <c r="D505" s="2">
        <f t="shared" si="31"/>
        <v>-0.01660734070851885</v>
      </c>
    </row>
    <row r="506" spans="1:4" ht="12.75">
      <c r="A506" s="2">
        <f t="shared" si="30"/>
        <v>9.899999999999878</v>
      </c>
      <c r="B506" s="2">
        <f t="shared" si="28"/>
        <v>2.170011074939142E-05</v>
      </c>
      <c r="C506" s="2">
        <f t="shared" si="29"/>
        <v>-0.012702698803471484</v>
      </c>
      <c r="D506" s="2">
        <f t="shared" si="31"/>
        <v>-0.012680998692722092</v>
      </c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</sheetData>
  <sheetProtection/>
  <printOptions/>
  <pageMargins left="0.75" right="0.75" top="1" bottom="1" header="0.4921259845" footer="0.4921259845"/>
  <pageSetup horizontalDpi="600" verticalDpi="600" orientation="landscape" paperSize="9" r:id="rId12"/>
  <drawing r:id="rId11"/>
  <legacyDrawing r:id="rId10"/>
  <oleObjects>
    <oleObject progId="Equation.3" shapeId="2428676" r:id="rId1"/>
    <oleObject progId="Equation.3" shapeId="2435959" r:id="rId2"/>
    <oleObject progId="Equation.3" shapeId="7972801" r:id="rId3"/>
    <oleObject progId="Equation.3" shapeId="8025847" r:id="rId4"/>
    <oleObject progId="Equation.3" shapeId="8030559" r:id="rId5"/>
    <oleObject progId="Equation.3" shapeId="8037504" r:id="rId6"/>
    <oleObject progId="Equation.3" shapeId="8067723" r:id="rId7"/>
    <oleObject progId="Equation.3" shapeId="8068075" r:id="rId8"/>
    <oleObject progId="Equation.3" shapeId="8095678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stavebnej mechaniky STU v Bratislave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Sokol</dc:creator>
  <cp:keywords/>
  <dc:description/>
  <cp:lastModifiedBy>Milan Sokol</cp:lastModifiedBy>
  <cp:lastPrinted>2010-03-11T13:48:59Z</cp:lastPrinted>
  <dcterms:created xsi:type="dcterms:W3CDTF">2008-10-06T14:39:27Z</dcterms:created>
  <dcterms:modified xsi:type="dcterms:W3CDTF">2012-01-24T10:39:41Z</dcterms:modified>
  <cp:category/>
  <cp:version/>
  <cp:contentType/>
  <cp:contentStatus/>
</cp:coreProperties>
</file>