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0500" windowHeight="7356" activeTab="1"/>
  </bookViews>
  <sheets>
    <sheet name="Zad1 . str2" sheetId="1" r:id="rId1"/>
    <sheet name="zad1 . str1" sheetId="2" r:id="rId2"/>
  </sheets>
  <definedNames>
    <definedName name="Cx">'zad1 . str1'!$H$2</definedName>
    <definedName name="h">'zad1 . str1'!$I$2</definedName>
    <definedName name="K">'zad1 . str1'!$G$2</definedName>
    <definedName name="m">'zad1 . str1'!$F$2</definedName>
  </definedNames>
  <calcPr fullCalcOnLoad="1"/>
</workbook>
</file>

<file path=xl/sharedStrings.xml><?xml version="1.0" encoding="utf-8"?>
<sst xmlns="http://schemas.openxmlformats.org/spreadsheetml/2006/main" count="45" uniqueCount="36">
  <si>
    <t>v0</t>
  </si>
  <si>
    <t>v0´</t>
  </si>
  <si>
    <t>v0"</t>
  </si>
  <si>
    <t>v1</t>
  </si>
  <si>
    <t>v1'</t>
  </si>
  <si>
    <t>v1''</t>
  </si>
  <si>
    <r>
      <t>w</t>
    </r>
    <r>
      <rPr>
        <sz val="10"/>
        <rFont val="Times New Roman"/>
        <family val="1"/>
      </rPr>
      <t xml:space="preserve"> [s^-1]</t>
    </r>
  </si>
  <si>
    <t>f [Hz]</t>
  </si>
  <si>
    <r>
      <t>x  -(</t>
    </r>
    <r>
      <rPr>
        <sz val="10"/>
        <rFont val="Times New Roman"/>
        <family val="1"/>
      </rPr>
      <t>x)</t>
    </r>
  </si>
  <si>
    <t>Kc</t>
  </si>
  <si>
    <t>(36)</t>
  </si>
  <si>
    <t>(35)</t>
  </si>
  <si>
    <t>(24)</t>
  </si>
  <si>
    <t>(34)</t>
  </si>
  <si>
    <t>(25)</t>
  </si>
  <si>
    <t>[s]</t>
  </si>
  <si>
    <t xml:space="preserve">t </t>
  </si>
  <si>
    <t>[N]</t>
  </si>
  <si>
    <t>[m]</t>
  </si>
  <si>
    <t>[m/s]</t>
  </si>
  <si>
    <t>[m/s^2]</t>
  </si>
  <si>
    <t>[N/m]</t>
  </si>
  <si>
    <r>
      <t>m</t>
    </r>
    <r>
      <rPr>
        <sz val="10"/>
        <rFont val="Times New Roman"/>
        <family val="0"/>
      </rPr>
      <t xml:space="preserve"> [kg]</t>
    </r>
  </si>
  <si>
    <r>
      <t>K</t>
    </r>
    <r>
      <rPr>
        <sz val="10"/>
        <rFont val="Times New Roman"/>
        <family val="0"/>
      </rPr>
      <t xml:space="preserve"> [N/m]</t>
    </r>
  </si>
  <si>
    <r>
      <t>Cx</t>
    </r>
    <r>
      <rPr>
        <sz val="10"/>
        <rFont val="Times New Roman"/>
        <family val="0"/>
      </rPr>
      <t xml:space="preserve"> [N/(m/s)]</t>
    </r>
  </si>
  <si>
    <r>
      <t>h</t>
    </r>
    <r>
      <rPr>
        <sz val="10"/>
        <rFont val="Times New Roman"/>
        <family val="0"/>
      </rPr>
      <t xml:space="preserve"> [s]</t>
    </r>
  </si>
  <si>
    <t>Vyplnit</t>
  </si>
  <si>
    <r>
      <t xml:space="preserve">Poznámka: Vo vzťahoch môžete použiť symboly </t>
    </r>
    <r>
      <rPr>
        <b/>
        <sz val="8"/>
        <rFont val="Times New Roman"/>
        <family val="1"/>
      </rPr>
      <t>m</t>
    </r>
    <r>
      <rPr>
        <sz val="8"/>
        <rFont val="Times New Roman"/>
        <family val="1"/>
      </rPr>
      <t xml:space="preserve">-pre hmotnosť, </t>
    </r>
    <r>
      <rPr>
        <b/>
        <sz val="8"/>
        <rFont val="Times New Roman"/>
        <family val="1"/>
      </rPr>
      <t>K</t>
    </r>
    <r>
      <rPr>
        <sz val="8"/>
        <rFont val="Times New Roman"/>
        <family val="1"/>
      </rPr>
      <t xml:space="preserve"> pre tuhosť, </t>
    </r>
    <r>
      <rPr>
        <b/>
        <sz val="8"/>
        <rFont val="Times New Roman"/>
        <family val="1"/>
      </rPr>
      <t>Cx</t>
    </r>
    <r>
      <rPr>
        <sz val="8"/>
        <rFont val="Times New Roman"/>
        <family val="1"/>
      </rPr>
      <t xml:space="preserve"> pre tlmenie c, </t>
    </r>
    <r>
      <rPr>
        <b/>
        <sz val="8"/>
        <rFont val="Times New Roman"/>
        <family val="1"/>
      </rPr>
      <t>h</t>
    </r>
    <r>
      <rPr>
        <sz val="8"/>
        <rFont val="Times New Roman"/>
        <family val="1"/>
      </rPr>
      <t xml:space="preserve"> pre časový krok</t>
    </r>
  </si>
  <si>
    <t>f - Hz</t>
  </si>
  <si>
    <t>Fmax</t>
  </si>
  <si>
    <t>d1</t>
  </si>
  <si>
    <t>d2</t>
  </si>
  <si>
    <t>Fc</t>
  </si>
  <si>
    <t>F0</t>
  </si>
  <si>
    <t>F1</t>
  </si>
  <si>
    <t>T[s]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</si>
</sst>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0E+00"/>
    <numFmt numFmtId="190" formatCode="0.0"/>
    <numFmt numFmtId="191" formatCode="0.00000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\P\r\a\vd\a;&quot;Pravda&quot;;&quot;Nepravda&quot;"/>
    <numFmt numFmtId="196" formatCode="[$€-2]\ #\ ##,000_);[Red]\([$¥€-2]\ #\ ##,000\)"/>
  </numFmts>
  <fonts count="4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Symbol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"/>
      <family val="2"/>
    </font>
    <font>
      <sz val="9.5"/>
      <color indexed="8"/>
      <name val="Arial"/>
      <family val="2"/>
    </font>
    <font>
      <sz val="15.15"/>
      <color indexed="8"/>
      <name val="Arial"/>
      <family val="2"/>
    </font>
    <font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8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0" fillId="0" borderId="11" xfId="0" applyNumberForma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88" fontId="0" fillId="0" borderId="15" xfId="0" applyNumberFormat="1" applyFill="1" applyBorder="1" applyAlignment="1">
      <alignment horizontal="center"/>
    </xf>
    <xf numFmtId="188" fontId="0" fillId="0" borderId="17" xfId="0" applyNumberFormat="1" applyFill="1" applyBorder="1" applyAlignment="1">
      <alignment horizontal="center"/>
    </xf>
    <xf numFmtId="188" fontId="0" fillId="0" borderId="13" xfId="0" applyNumberFormat="1" applyFill="1" applyBorder="1" applyAlignment="1">
      <alignment horizontal="center"/>
    </xf>
    <xf numFmtId="188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11" fontId="0" fillId="33" borderId="0" xfId="0" applyNumberFormat="1" applyFill="1" applyAlignment="1">
      <alignment horizontal="center"/>
    </xf>
    <xf numFmtId="0" fontId="0" fillId="33" borderId="15" xfId="0" applyFill="1" applyBorder="1" applyAlignment="1">
      <alignment horizontal="center"/>
    </xf>
  </cellXfs>
  <cellStyles count="49">
    <cellStyle name="Normal" xfId="0"/>
    <cellStyle name="1 000 Kč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čárky [0]" xfId="34"/>
    <cellStyle name="Comma" xfId="35"/>
    <cellStyle name="Dobrá" xfId="36"/>
    <cellStyle name="Hyperlink" xfId="37"/>
    <cellStyle name="Kontrolná bunka" xfId="38"/>
    <cellStyle name="Currency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65"/>
          <c:w val="0.988"/>
          <c:h val="0.97825"/>
        </c:manualLayout>
      </c:layout>
      <c:scatterChart>
        <c:scatterStyle val="lineMarker"/>
        <c:varyColors val="0"/>
        <c:ser>
          <c:idx val="1"/>
          <c:order val="0"/>
          <c:tx>
            <c:v>deformacie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'zad1 . str1'!$A$17:$A$1500</c:f>
              <c:numCache/>
            </c:numRef>
          </c:xVal>
          <c:yVal>
            <c:numRef>
              <c:f>'zad1 . str1'!$D$17:$D$1500</c:f>
              <c:numCache/>
            </c:numRef>
          </c:yVal>
          <c:smooth val="0"/>
        </c:ser>
        <c:axId val="16017515"/>
        <c:axId val="9939908"/>
      </c:scatterChart>
      <c:valAx>
        <c:axId val="16017515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9939908"/>
        <c:crosses val="autoZero"/>
        <c:crossBetween val="midCat"/>
        <c:dispUnits/>
        <c:majorUnit val="0.1"/>
        <c:minorUnit val="0.05"/>
      </c:valAx>
      <c:valAx>
        <c:axId val="9939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515"/>
        <c:crosses val="autoZero"/>
        <c:crossBetween val="midCat"/>
        <c:dispUnits/>
        <c:majorUnit val="0.002"/>
        <c:min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0315"/>
          <c:w val="0.189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705"/>
          <c:h val="0.9685"/>
        </c:manualLayout>
      </c:layout>
      <c:scatterChart>
        <c:scatterStyle val="line"/>
        <c:varyColors val="0"/>
        <c:ser>
          <c:idx val="1"/>
          <c:order val="0"/>
          <c:tx>
            <c:v>sila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'zad1 . str1'!$A$17:$A$1500</c:f>
              <c:numCache/>
            </c:numRef>
          </c:xVal>
          <c:yVal>
            <c:numRef>
              <c:f>'zad1 . str1'!$B$17:$B$1500</c:f>
              <c:numCache/>
            </c:numRef>
          </c:yVal>
          <c:smooth val="0"/>
        </c:ser>
        <c:axId val="22350309"/>
        <c:axId val="66935054"/>
      </c:scatterChart>
      <c:valAx>
        <c:axId val="22350309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5054"/>
        <c:crosses val="autoZero"/>
        <c:crossBetween val="midCat"/>
        <c:dispUnits/>
        <c:majorUnit val="0.1"/>
        <c:minorUnit val="0.05"/>
      </c:valAx>
      <c:valAx>
        <c:axId val="66935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03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3</xdr:row>
      <xdr:rowOff>76200</xdr:rowOff>
    </xdr:from>
    <xdr:to>
      <xdr:col>26</xdr:col>
      <xdr:colOff>342900</xdr:colOff>
      <xdr:row>30</xdr:row>
      <xdr:rowOff>9525</xdr:rowOff>
    </xdr:to>
    <xdr:graphicFrame>
      <xdr:nvGraphicFramePr>
        <xdr:cNvPr id="1" name="Graf 1"/>
        <xdr:cNvGraphicFramePr/>
      </xdr:nvGraphicFramePr>
      <xdr:xfrm>
        <a:off x="7677150" y="561975"/>
        <a:ext cx="65532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30</xdr:row>
      <xdr:rowOff>57150</xdr:rowOff>
    </xdr:from>
    <xdr:to>
      <xdr:col>26</xdr:col>
      <xdr:colOff>342900</xdr:colOff>
      <xdr:row>49</xdr:row>
      <xdr:rowOff>9525</xdr:rowOff>
    </xdr:to>
    <xdr:graphicFrame>
      <xdr:nvGraphicFramePr>
        <xdr:cNvPr id="2" name="Graf 2"/>
        <xdr:cNvGraphicFramePr/>
      </xdr:nvGraphicFramePr>
      <xdr:xfrm>
        <a:off x="7705725" y="4914900"/>
        <a:ext cx="65246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C20"/>
  <sheetViews>
    <sheetView zoomScalePageLayoutView="0" workbookViewId="0" topLeftCell="A1">
      <selection activeCell="F24" sqref="F24"/>
    </sheetView>
  </sheetViews>
  <sheetFormatPr defaultColWidth="9.33203125" defaultRowHeight="12.75"/>
  <sheetData>
    <row r="1" spans="2:3" ht="12.75">
      <c r="B1">
        <v>0.05</v>
      </c>
      <c r="C1">
        <v>0.02</v>
      </c>
    </row>
    <row r="2" spans="1:3" ht="12.75">
      <c r="A2" t="s">
        <v>28</v>
      </c>
      <c r="B2" t="s">
        <v>2</v>
      </c>
      <c r="C2" t="s">
        <v>2</v>
      </c>
    </row>
    <row r="3" spans="1:3" ht="12.75">
      <c r="A3">
        <v>0.01</v>
      </c>
      <c r="B3">
        <v>9.62</v>
      </c>
      <c r="C3">
        <v>9.62</v>
      </c>
    </row>
    <row r="4" spans="1:3" ht="12.75">
      <c r="A4">
        <v>0.05</v>
      </c>
      <c r="B4">
        <v>9.67</v>
      </c>
      <c r="C4">
        <v>9.67</v>
      </c>
    </row>
    <row r="5" spans="1:3" ht="12.75">
      <c r="A5">
        <v>0.1</v>
      </c>
      <c r="B5">
        <v>9.79</v>
      </c>
      <c r="C5">
        <v>9.79</v>
      </c>
    </row>
    <row r="6" spans="1:3" ht="12.75">
      <c r="A6">
        <v>0.2</v>
      </c>
      <c r="B6">
        <v>10.05</v>
      </c>
      <c r="C6">
        <v>10.08</v>
      </c>
    </row>
    <row r="7" spans="1:3" ht="12.75">
      <c r="A7">
        <v>0.4</v>
      </c>
      <c r="B7">
        <v>10.11</v>
      </c>
      <c r="C7">
        <v>10.23</v>
      </c>
    </row>
    <row r="8" spans="1:3" ht="12.75">
      <c r="A8">
        <v>0.8</v>
      </c>
      <c r="B8">
        <v>12.97</v>
      </c>
      <c r="C8">
        <v>13.5</v>
      </c>
    </row>
    <row r="9" spans="1:3" ht="12.75">
      <c r="A9">
        <v>1</v>
      </c>
      <c r="B9">
        <v>15.23</v>
      </c>
      <c r="C9">
        <v>17.14</v>
      </c>
    </row>
    <row r="10" spans="1:3" ht="12.75">
      <c r="A10">
        <v>1.5</v>
      </c>
      <c r="B10">
        <v>14.94</v>
      </c>
      <c r="C10">
        <v>17.69</v>
      </c>
    </row>
    <row r="11" spans="1:3" ht="12.75">
      <c r="A11">
        <v>2</v>
      </c>
      <c r="B11">
        <v>25.09</v>
      </c>
      <c r="C11">
        <v>40.375</v>
      </c>
    </row>
    <row r="12" spans="1:3" ht="12.75">
      <c r="A12">
        <v>3</v>
      </c>
      <c r="B12">
        <v>25.34</v>
      </c>
      <c r="C12">
        <v>37.44</v>
      </c>
    </row>
    <row r="13" spans="1:3" ht="12.75">
      <c r="A13">
        <v>4</v>
      </c>
      <c r="B13">
        <v>35.91</v>
      </c>
      <c r="C13">
        <v>53.01</v>
      </c>
    </row>
    <row r="14" spans="1:3" ht="12.75">
      <c r="A14">
        <v>6</v>
      </c>
      <c r="B14">
        <v>14.19</v>
      </c>
      <c r="C14">
        <v>21.11</v>
      </c>
    </row>
    <row r="15" spans="1:3" ht="12.75">
      <c r="A15">
        <v>8</v>
      </c>
      <c r="B15">
        <v>13.92</v>
      </c>
      <c r="C15">
        <v>20.05</v>
      </c>
    </row>
    <row r="16" spans="1:3" ht="12.75">
      <c r="A16">
        <v>10</v>
      </c>
      <c r="B16">
        <v>12.29</v>
      </c>
      <c r="C16">
        <v>18.92</v>
      </c>
    </row>
    <row r="17" spans="1:3" ht="12.75">
      <c r="A17">
        <v>15</v>
      </c>
      <c r="B17">
        <v>13.54</v>
      </c>
      <c r="C17">
        <v>15.48</v>
      </c>
    </row>
    <row r="18" spans="1:3" ht="12.75">
      <c r="A18">
        <v>20</v>
      </c>
      <c r="B18">
        <v>11.32</v>
      </c>
      <c r="C18">
        <v>12.76</v>
      </c>
    </row>
    <row r="19" spans="1:3" ht="12.75">
      <c r="A19">
        <v>30</v>
      </c>
      <c r="B19">
        <v>6.14</v>
      </c>
      <c r="C19">
        <v>6.36</v>
      </c>
    </row>
    <row r="20" spans="1:3" ht="12.75">
      <c r="A20">
        <v>40</v>
      </c>
      <c r="B20">
        <v>5.41</v>
      </c>
      <c r="C20">
        <v>5.74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O1706"/>
  <sheetViews>
    <sheetView tabSelected="1" zoomScalePageLayoutView="0" workbookViewId="0" topLeftCell="A1">
      <selection activeCell="G9" sqref="G9"/>
    </sheetView>
  </sheetViews>
  <sheetFormatPr defaultColWidth="8.16015625" defaultRowHeight="12.75"/>
  <cols>
    <col min="1" max="1" width="6.83203125" style="1" customWidth="1"/>
    <col min="2" max="2" width="8.66015625" style="1" customWidth="1"/>
    <col min="3" max="3" width="8.33203125" style="1" customWidth="1"/>
    <col min="4" max="4" width="12" style="1" customWidth="1"/>
    <col min="5" max="6" width="8.16015625" style="1" customWidth="1"/>
    <col min="7" max="7" width="13" style="1" customWidth="1"/>
    <col min="8" max="8" width="14.33203125" style="1" customWidth="1"/>
    <col min="9" max="9" width="8.66015625" style="2" customWidth="1"/>
    <col min="10" max="10" width="12" style="2" customWidth="1"/>
    <col min="11" max="11" width="8.16015625" style="2" customWidth="1"/>
    <col min="12" max="12" width="7.83203125" style="0" customWidth="1"/>
    <col min="13" max="13" width="17.33203125" style="3" customWidth="1"/>
    <col min="14" max="14" width="11.5" style="3" customWidth="1"/>
    <col min="15" max="15" width="8.16015625" style="3" customWidth="1"/>
  </cols>
  <sheetData>
    <row r="1" spans="1:12" ht="12.75">
      <c r="A1" s="12"/>
      <c r="B1" s="1" t="s">
        <v>35</v>
      </c>
      <c r="C1" s="4" t="s">
        <v>7</v>
      </c>
      <c r="D1" s="5" t="s">
        <v>8</v>
      </c>
      <c r="E1" s="5" t="s">
        <v>6</v>
      </c>
      <c r="F1" s="18" t="s">
        <v>22</v>
      </c>
      <c r="G1" s="17" t="s">
        <v>23</v>
      </c>
      <c r="H1" s="19" t="s">
        <v>24</v>
      </c>
      <c r="I1" s="19" t="s">
        <v>25</v>
      </c>
      <c r="J1" s="2" t="s">
        <v>29</v>
      </c>
      <c r="K1" s="2" t="s">
        <v>30</v>
      </c>
      <c r="L1" t="s">
        <v>31</v>
      </c>
    </row>
    <row r="2" spans="1:12" ht="12.75">
      <c r="A2" s="12"/>
      <c r="B2" s="1">
        <f>1/C2</f>
        <v>0.25572337273932433</v>
      </c>
      <c r="C2" s="4">
        <f>E2/2/PI()</f>
        <v>3.910475563058391</v>
      </c>
      <c r="D2" s="33">
        <v>0.01</v>
      </c>
      <c r="E2" s="1">
        <f>SQRT(K/m)</f>
        <v>24.570242601893302</v>
      </c>
      <c r="F2" s="33">
        <v>204500</v>
      </c>
      <c r="G2" s="34">
        <v>123456000</v>
      </c>
      <c r="H2" s="1">
        <f>D2*2*E2*F2</f>
        <v>100492.2922417436</v>
      </c>
      <c r="I2" s="2">
        <v>0.02</v>
      </c>
      <c r="J2" s="2">
        <v>200000</v>
      </c>
      <c r="K2" s="2">
        <v>0.06</v>
      </c>
      <c r="L2" s="2">
        <v>0.06</v>
      </c>
    </row>
    <row r="3" ht="12.75">
      <c r="A3" s="12"/>
    </row>
    <row r="4" ht="12.75">
      <c r="A4"/>
    </row>
    <row r="5" ht="12.75">
      <c r="A5"/>
    </row>
    <row r="6" ht="12.75">
      <c r="A6"/>
    </row>
    <row r="9" ht="12.75">
      <c r="H9"/>
    </row>
    <row r="12" ht="12.75">
      <c r="A12" s="20" t="s">
        <v>27</v>
      </c>
    </row>
    <row r="13" spans="6:7" ht="12.75">
      <c r="F13" s="1">
        <f>ABS(MAX(F17:F1500))</f>
        <v>1.0973831523286808</v>
      </c>
      <c r="G13" s="1">
        <f>ABS(MIN(F17:F1500))</f>
        <v>1.0489168317630726</v>
      </c>
    </row>
    <row r="14" spans="1:11" ht="12.75">
      <c r="A14" s="1" t="s">
        <v>16</v>
      </c>
      <c r="B14" s="1" t="s">
        <v>33</v>
      </c>
      <c r="C14" s="1" t="s">
        <v>34</v>
      </c>
      <c r="D14" s="6" t="s">
        <v>0</v>
      </c>
      <c r="E14" s="7" t="s">
        <v>1</v>
      </c>
      <c r="F14" s="8" t="s">
        <v>2</v>
      </c>
      <c r="G14" s="1" t="s">
        <v>9</v>
      </c>
      <c r="H14" s="1" t="s">
        <v>32</v>
      </c>
      <c r="I14" s="9" t="s">
        <v>3</v>
      </c>
      <c r="J14" s="10" t="s">
        <v>4</v>
      </c>
      <c r="K14" s="11" t="s">
        <v>5</v>
      </c>
    </row>
    <row r="15" spans="1:11" ht="12.75">
      <c r="A15" s="1" t="s">
        <v>15</v>
      </c>
      <c r="B15" s="1" t="s">
        <v>17</v>
      </c>
      <c r="C15" s="1" t="s">
        <v>17</v>
      </c>
      <c r="D15" s="6" t="s">
        <v>18</v>
      </c>
      <c r="E15" s="7" t="s">
        <v>19</v>
      </c>
      <c r="F15" s="8" t="s">
        <v>20</v>
      </c>
      <c r="G15" s="1" t="s">
        <v>21</v>
      </c>
      <c r="H15" s="1" t="s">
        <v>17</v>
      </c>
      <c r="I15" s="6" t="s">
        <v>18</v>
      </c>
      <c r="J15" s="7" t="s">
        <v>19</v>
      </c>
      <c r="K15" s="8" t="s">
        <v>20</v>
      </c>
    </row>
    <row r="16" spans="1:15" ht="12.75">
      <c r="A16" s="17" t="s">
        <v>26</v>
      </c>
      <c r="C16" s="13" t="s">
        <v>10</v>
      </c>
      <c r="D16" s="14"/>
      <c r="E16" s="15"/>
      <c r="F16" s="16" t="s">
        <v>12</v>
      </c>
      <c r="G16" s="13" t="s">
        <v>11</v>
      </c>
      <c r="H16" s="13" t="s">
        <v>11</v>
      </c>
      <c r="I16" s="14" t="s">
        <v>11</v>
      </c>
      <c r="J16" s="15" t="s">
        <v>13</v>
      </c>
      <c r="K16" s="16" t="s">
        <v>14</v>
      </c>
      <c r="M16" s="2"/>
      <c r="N16" s="2"/>
      <c r="O16" s="2"/>
    </row>
    <row r="17" spans="1:14" ht="12.75">
      <c r="A17" s="23">
        <v>0</v>
      </c>
      <c r="B17" s="35">
        <f aca="true" t="shared" si="0" ref="B17:B80">f(A17,$J$2,$K$2,$L$2)</f>
        <v>0</v>
      </c>
      <c r="C17" s="23">
        <f aca="true" t="shared" si="1" ref="C17:C30">B18</f>
        <v>30769.23076923077</v>
      </c>
      <c r="D17" s="24">
        <v>0</v>
      </c>
      <c r="E17" s="23">
        <v>0</v>
      </c>
      <c r="F17" s="25">
        <f aca="true" t="shared" si="2" ref="F17:F24">1/m*(B17-Cx*E17-K*D17)</f>
        <v>0</v>
      </c>
      <c r="G17" s="26">
        <f>K+2*Cx/h+4*m/h^2</f>
        <v>2178505229.2241745</v>
      </c>
      <c r="H17" s="22">
        <f aca="true" t="shared" si="3" ref="H17:H24">C17+Cx*(2/h*D17+E17)+m*(4/h^2*D17+4/h*E17+F17)</f>
        <v>30769.23076923077</v>
      </c>
      <c r="I17" s="27">
        <f aca="true" t="shared" si="4" ref="I17:I24">H17/G17</f>
        <v>1.4124010517151036E-05</v>
      </c>
      <c r="J17" s="28">
        <f aca="true" t="shared" si="5" ref="J17:J24">2/h*(I17-D17)-E17</f>
        <v>0.0014124010517151035</v>
      </c>
      <c r="K17" s="29">
        <f aca="true" t="shared" si="6" ref="K17:K24">1/m*(C17-Cx*J17-K*I17)</f>
        <v>0.14124010517151037</v>
      </c>
      <c r="N17" s="2"/>
    </row>
    <row r="18" spans="1:14" ht="12.75">
      <c r="A18" s="4">
        <f aca="true" t="shared" si="7" ref="A18:A24">A17+h</f>
        <v>0.02</v>
      </c>
      <c r="B18" s="35">
        <f aca="true" t="shared" si="8" ref="B18:B24">B17+2*200000/13</f>
        <v>30769.23076923077</v>
      </c>
      <c r="C18" s="23">
        <f t="shared" si="1"/>
        <v>61538.46153846154</v>
      </c>
      <c r="D18" s="30">
        <f aca="true" t="shared" si="9" ref="D18:E24">I17</f>
        <v>1.4124010517151036E-05</v>
      </c>
      <c r="E18" s="31">
        <f t="shared" si="9"/>
        <v>0.0014124010517151035</v>
      </c>
      <c r="F18" s="32">
        <f t="shared" si="2"/>
        <v>0.14124010517151037</v>
      </c>
      <c r="G18" s="4">
        <f>K+2*Cx/h+4*m/h^2</f>
        <v>2178505229.2241745</v>
      </c>
      <c r="H18" s="22">
        <f t="shared" si="3"/>
        <v>177356.73840726</v>
      </c>
      <c r="I18" s="27">
        <f t="shared" si="4"/>
        <v>8.141212425293173E-05</v>
      </c>
      <c r="J18" s="28">
        <f t="shared" si="5"/>
        <v>0.005316410321862966</v>
      </c>
      <c r="K18" s="29">
        <f t="shared" si="6"/>
        <v>0.24916082184327587</v>
      </c>
      <c r="N18" s="2"/>
    </row>
    <row r="19" spans="1:14" ht="12.75">
      <c r="A19" s="4">
        <f t="shared" si="7"/>
        <v>0.04</v>
      </c>
      <c r="B19" s="35">
        <f t="shared" si="8"/>
        <v>61538.46153846154</v>
      </c>
      <c r="C19" s="23">
        <f t="shared" si="1"/>
        <v>92307.69230769231</v>
      </c>
      <c r="D19" s="30">
        <f t="shared" si="9"/>
        <v>8.141212425293173E-05</v>
      </c>
      <c r="E19" s="31">
        <f t="shared" si="9"/>
        <v>0.005316410321862966</v>
      </c>
      <c r="F19" s="21">
        <f t="shared" si="2"/>
        <v>0.24916082184327587</v>
      </c>
      <c r="G19" s="4">
        <f aca="true" t="shared" si="10" ref="G19:G82">K+2*Cx/h+4*m/h^2</f>
        <v>2178505229.2241745</v>
      </c>
      <c r="H19" s="22">
        <f t="shared" si="3"/>
        <v>528542.4439940692</v>
      </c>
      <c r="I19" s="27">
        <f t="shared" si="4"/>
        <v>0.00024261701872632074</v>
      </c>
      <c r="J19" s="28">
        <f t="shared" si="5"/>
        <v>0.010804079125475935</v>
      </c>
      <c r="K19" s="29">
        <f t="shared" si="6"/>
        <v>0.2996060585180215</v>
      </c>
      <c r="N19" s="2"/>
    </row>
    <row r="20" spans="1:14" ht="12.75">
      <c r="A20" s="4">
        <f t="shared" si="7"/>
        <v>0.06</v>
      </c>
      <c r="B20" s="35">
        <f t="shared" si="8"/>
        <v>92307.69230769231</v>
      </c>
      <c r="C20" s="23">
        <f t="shared" si="1"/>
        <v>123076.92307692308</v>
      </c>
      <c r="D20" s="30">
        <f t="shared" si="9"/>
        <v>0.00024261701872632074</v>
      </c>
      <c r="E20" s="31">
        <f t="shared" si="9"/>
        <v>0.010804079125475935</v>
      </c>
      <c r="F20" s="21">
        <f t="shared" si="2"/>
        <v>0.2996060585180215</v>
      </c>
      <c r="G20" s="4">
        <f t="shared" si="10"/>
        <v>2178505229.2241745</v>
      </c>
      <c r="H20" s="22">
        <f t="shared" si="3"/>
        <v>1125908.842282897</v>
      </c>
      <c r="I20" s="27">
        <f t="shared" si="4"/>
        <v>0.000516826320717102</v>
      </c>
      <c r="J20" s="28">
        <f t="shared" si="5"/>
        <v>0.016616851073602196</v>
      </c>
      <c r="K20" s="29">
        <f t="shared" si="6"/>
        <v>0.2816711362946042</v>
      </c>
      <c r="N20" s="2"/>
    </row>
    <row r="21" spans="1:14" ht="12.75">
      <c r="A21" s="4">
        <f t="shared" si="7"/>
        <v>0.08</v>
      </c>
      <c r="B21" s="35">
        <f t="shared" si="8"/>
        <v>123076.92307692308</v>
      </c>
      <c r="C21" s="23">
        <f t="shared" si="1"/>
        <v>153846.15384615384</v>
      </c>
      <c r="D21" s="30">
        <f t="shared" si="9"/>
        <v>0.000516826320717102</v>
      </c>
      <c r="E21" s="31">
        <f t="shared" si="9"/>
        <v>0.016616851073602196</v>
      </c>
      <c r="F21" s="21">
        <f t="shared" si="2"/>
        <v>0.2816711362946042</v>
      </c>
      <c r="G21" s="4">
        <f t="shared" si="10"/>
        <v>2178505229.2241745</v>
      </c>
      <c r="H21" s="22">
        <f t="shared" si="3"/>
        <v>1954850.5076154028</v>
      </c>
      <c r="I21" s="27">
        <f t="shared" si="4"/>
        <v>0.0008973356966930847</v>
      </c>
      <c r="J21" s="28">
        <f t="shared" si="5"/>
        <v>0.021434086523996074</v>
      </c>
      <c r="K21" s="29">
        <f t="shared" si="6"/>
        <v>0.2000524087447831</v>
      </c>
      <c r="N21" s="2"/>
    </row>
    <row r="22" spans="1:14" ht="12.75">
      <c r="A22" s="4">
        <f t="shared" si="7"/>
        <v>0.1</v>
      </c>
      <c r="B22" s="35">
        <f t="shared" si="8"/>
        <v>153846.15384615384</v>
      </c>
      <c r="C22" s="23">
        <f t="shared" si="1"/>
        <v>184615.38461538462</v>
      </c>
      <c r="D22" s="30">
        <f t="shared" si="9"/>
        <v>0.0008973356966930847</v>
      </c>
      <c r="E22" s="31">
        <f t="shared" si="9"/>
        <v>0.021434086523996074</v>
      </c>
      <c r="F22" s="21">
        <f t="shared" si="2"/>
        <v>0.2000524087447831</v>
      </c>
      <c r="G22" s="4">
        <f t="shared" si="10"/>
        <v>2178505229.2241745</v>
      </c>
      <c r="H22" s="22">
        <f t="shared" si="3"/>
        <v>2948403.233366498</v>
      </c>
      <c r="I22" s="27">
        <f t="shared" si="4"/>
        <v>0.0013534065439982923</v>
      </c>
      <c r="J22" s="28">
        <f t="shared" si="5"/>
        <v>0.024172998206524687</v>
      </c>
      <c r="K22" s="29">
        <f t="shared" si="6"/>
        <v>0.07383875950807928</v>
      </c>
      <c r="N22" s="2"/>
    </row>
    <row r="23" spans="1:14" ht="12.75">
      <c r="A23" s="4">
        <f t="shared" si="7"/>
        <v>0.12000000000000001</v>
      </c>
      <c r="B23" s="35">
        <f t="shared" si="8"/>
        <v>184615.38461538462</v>
      </c>
      <c r="C23" s="23">
        <f t="shared" si="1"/>
        <v>215384.6153846154</v>
      </c>
      <c r="D23" s="30">
        <f t="shared" si="9"/>
        <v>0.0013534065439982923</v>
      </c>
      <c r="E23" s="31">
        <f t="shared" si="9"/>
        <v>0.024172998206524687</v>
      </c>
      <c r="F23" s="21">
        <f t="shared" si="2"/>
        <v>0.07383875950807928</v>
      </c>
      <c r="G23" s="4">
        <f t="shared" si="10"/>
        <v>2178505229.2241745</v>
      </c>
      <c r="H23" s="22">
        <f t="shared" si="3"/>
        <v>4002906.5434216503</v>
      </c>
      <c r="I23" s="27">
        <f t="shared" si="4"/>
        <v>0.0018374555588499529</v>
      </c>
      <c r="J23" s="28">
        <f t="shared" si="5"/>
        <v>0.024231903278641366</v>
      </c>
      <c r="K23" s="29">
        <f t="shared" si="6"/>
        <v>-0.06794825229640711</v>
      </c>
      <c r="N23" s="2"/>
    </row>
    <row r="24" spans="1:14" ht="12.75">
      <c r="A24" s="4">
        <f t="shared" si="7"/>
        <v>0.14</v>
      </c>
      <c r="B24" s="35">
        <f t="shared" si="8"/>
        <v>215384.6153846154</v>
      </c>
      <c r="C24" s="23">
        <f t="shared" si="1"/>
        <v>215384.6153846154</v>
      </c>
      <c r="D24" s="30">
        <f t="shared" si="9"/>
        <v>0.0018374555588499529</v>
      </c>
      <c r="E24" s="31">
        <f t="shared" si="9"/>
        <v>0.024231903278641366</v>
      </c>
      <c r="F24" s="21">
        <f t="shared" si="2"/>
        <v>-0.06794825229640711</v>
      </c>
      <c r="G24" s="4">
        <f t="shared" si="10"/>
        <v>2178505229.2241745</v>
      </c>
      <c r="H24" s="22">
        <f t="shared" si="3"/>
        <v>4971070.791340553</v>
      </c>
      <c r="I24" s="27">
        <f t="shared" si="4"/>
        <v>0.00228187232449788</v>
      </c>
      <c r="J24" s="28">
        <f t="shared" si="5"/>
        <v>0.020209773286151332</v>
      </c>
      <c r="K24" s="29">
        <f t="shared" si="6"/>
        <v>-0.3342647469525973</v>
      </c>
      <c r="N24" s="2"/>
    </row>
    <row r="25" spans="1:14" ht="12.75">
      <c r="A25" s="4">
        <f aca="true" t="shared" si="11" ref="A25:A46">A24+h</f>
        <v>0.16</v>
      </c>
      <c r="B25" s="35">
        <v>215384.6153846154</v>
      </c>
      <c r="C25" s="23">
        <f t="shared" si="1"/>
        <v>215384.6153846154</v>
      </c>
      <c r="D25" s="30">
        <f aca="true" t="shared" si="12" ref="D25:D46">I24</f>
        <v>0.00228187232449788</v>
      </c>
      <c r="E25" s="31">
        <f aca="true" t="shared" si="13" ref="E25:E46">J24</f>
        <v>0.020209773286151332</v>
      </c>
      <c r="F25" s="21">
        <f aca="true" t="shared" si="14" ref="F25:F46">1/m*(B25-Cx*E25-K*D25)</f>
        <v>-0.3342647469525973</v>
      </c>
      <c r="G25" s="4">
        <f t="shared" si="10"/>
        <v>2178505229.2241745</v>
      </c>
      <c r="H25" s="22">
        <f aca="true" t="shared" si="15" ref="H25:H46">C25+Cx*(2/h*D25+E25)+m*(4/h^2*D25+4/h*E25+F25)</f>
        <v>5664998.090126953</v>
      </c>
      <c r="I25" s="27">
        <f aca="true" t="shared" si="16" ref="I25:I46">H25/G25</f>
        <v>0.0026004060096492926</v>
      </c>
      <c r="J25" s="28">
        <f aca="true" t="shared" si="17" ref="J25:J46">2/h*(I25-D25)-E25</f>
        <v>0.011643595228989945</v>
      </c>
      <c r="K25" s="29">
        <f aca="true" t="shared" si="18" ref="K25:K46">1/m*(C25-Cx*J25-K*I25)</f>
        <v>-0.5223530587635399</v>
      </c>
      <c r="N25" s="2"/>
    </row>
    <row r="26" spans="1:14" ht="12.75">
      <c r="A26" s="4">
        <f t="shared" si="11"/>
        <v>0.18</v>
      </c>
      <c r="B26" s="35">
        <v>215384.6153846154</v>
      </c>
      <c r="C26" s="23">
        <f t="shared" si="1"/>
        <v>215384.6153846154</v>
      </c>
      <c r="D26" s="30">
        <f t="shared" si="12"/>
        <v>0.0026004060096492926</v>
      </c>
      <c r="E26" s="31">
        <f t="shared" si="13"/>
        <v>0.011643595228989945</v>
      </c>
      <c r="F26" s="21">
        <f t="shared" si="14"/>
        <v>-0.5223530587635399</v>
      </c>
      <c r="G26" s="4">
        <f t="shared" si="10"/>
        <v>2178505229.2241745</v>
      </c>
      <c r="H26" s="22">
        <f t="shared" si="15"/>
        <v>5929918.917107346</v>
      </c>
      <c r="I26" s="27">
        <f t="shared" si="16"/>
        <v>0.0027220127074100036</v>
      </c>
      <c r="J26" s="28">
        <f t="shared" si="17"/>
        <v>0.000517074547081154</v>
      </c>
      <c r="K26" s="29">
        <f t="shared" si="18"/>
        <v>-0.590299009427335</v>
      </c>
      <c r="L26" s="3"/>
      <c r="N26" s="2"/>
    </row>
    <row r="27" spans="1:14" ht="12.75">
      <c r="A27" s="4">
        <f t="shared" si="11"/>
        <v>0.19999999999999998</v>
      </c>
      <c r="B27" s="35">
        <v>215384.6153846154</v>
      </c>
      <c r="C27" s="23">
        <f t="shared" si="1"/>
        <v>215384.6153846154</v>
      </c>
      <c r="D27" s="30">
        <f t="shared" si="12"/>
        <v>0.0027220127074100036</v>
      </c>
      <c r="E27" s="31">
        <f t="shared" si="13"/>
        <v>0.000517074547081154</v>
      </c>
      <c r="F27" s="21">
        <f t="shared" si="14"/>
        <v>-0.590299009427335</v>
      </c>
      <c r="G27" s="4">
        <f t="shared" si="10"/>
        <v>2178505229.2241745</v>
      </c>
      <c r="H27" s="22">
        <f t="shared" si="15"/>
        <v>5709738.895240177</v>
      </c>
      <c r="I27" s="27">
        <f t="shared" si="16"/>
        <v>0.0026209433967131547</v>
      </c>
      <c r="J27" s="28">
        <f t="shared" si="17"/>
        <v>-0.01062400561676605</v>
      </c>
      <c r="K27" s="29">
        <f t="shared" si="18"/>
        <v>-0.5238090069573881</v>
      </c>
      <c r="L27" s="3"/>
      <c r="N27" s="2"/>
    </row>
    <row r="28" spans="1:14" ht="12.75">
      <c r="A28" s="4">
        <f t="shared" si="11"/>
        <v>0.21999999999999997</v>
      </c>
      <c r="B28" s="35">
        <v>215384.6153846154</v>
      </c>
      <c r="C28" s="23">
        <f t="shared" si="1"/>
        <v>215384.6153846154</v>
      </c>
      <c r="D28" s="30">
        <f t="shared" si="12"/>
        <v>0.0026209433967131547</v>
      </c>
      <c r="E28" s="31">
        <f t="shared" si="13"/>
        <v>-0.01062400561676605</v>
      </c>
      <c r="F28" s="21">
        <f t="shared" si="14"/>
        <v>-0.5238090069573881</v>
      </c>
      <c r="G28" s="4">
        <f t="shared" si="10"/>
        <v>2178505229.2241745</v>
      </c>
      <c r="H28" s="22">
        <f t="shared" si="15"/>
        <v>5058843.920314438</v>
      </c>
      <c r="I28" s="27">
        <f t="shared" si="16"/>
        <v>0.0023221628538922677</v>
      </c>
      <c r="J28" s="28">
        <f t="shared" si="17"/>
        <v>-0.01925404866532265</v>
      </c>
      <c r="K28" s="29">
        <f t="shared" si="18"/>
        <v>-0.33919529789826897</v>
      </c>
      <c r="L28" s="3"/>
      <c r="N28" s="2"/>
    </row>
    <row r="29" spans="1:14" ht="12.75">
      <c r="A29" s="4">
        <f t="shared" si="11"/>
        <v>0.23999999999999996</v>
      </c>
      <c r="B29" s="35">
        <v>215384.6153846154</v>
      </c>
      <c r="C29" s="23">
        <f t="shared" si="1"/>
        <v>215384.6153846154</v>
      </c>
      <c r="D29" s="30">
        <f t="shared" si="12"/>
        <v>0.0023221628538922677</v>
      </c>
      <c r="E29" s="31">
        <f t="shared" si="13"/>
        <v>-0.01925404866532265</v>
      </c>
      <c r="F29" s="21">
        <f t="shared" si="14"/>
        <v>-0.33919529789826897</v>
      </c>
      <c r="G29" s="4">
        <f t="shared" si="10"/>
        <v>2178505229.2241745</v>
      </c>
      <c r="H29" s="22">
        <f t="shared" si="15"/>
        <v>4128752.6860917243</v>
      </c>
      <c r="I29" s="27">
        <f t="shared" si="16"/>
        <v>0.001895222756734941</v>
      </c>
      <c r="J29" s="28">
        <f t="shared" si="17"/>
        <v>-0.023439961050410015</v>
      </c>
      <c r="K29" s="29">
        <f t="shared" si="18"/>
        <v>-0.07939594061046734</v>
      </c>
      <c r="L29" s="3"/>
      <c r="N29" s="2"/>
    </row>
    <row r="30" spans="1:14" ht="12.75">
      <c r="A30" s="4">
        <f t="shared" si="11"/>
        <v>0.25999999999999995</v>
      </c>
      <c r="B30" s="35">
        <v>215384.6153846154</v>
      </c>
      <c r="C30" s="23">
        <f t="shared" si="1"/>
        <v>0</v>
      </c>
      <c r="D30" s="30">
        <f t="shared" si="12"/>
        <v>0.001895222756734941</v>
      </c>
      <c r="E30" s="31">
        <f t="shared" si="13"/>
        <v>-0.023439961050410015</v>
      </c>
      <c r="F30" s="21">
        <f t="shared" si="14"/>
        <v>-0.07939594061046734</v>
      </c>
      <c r="G30" s="4">
        <f t="shared" si="10"/>
        <v>2178505229.2241745</v>
      </c>
      <c r="H30" s="22">
        <f t="shared" si="15"/>
        <v>2917489.653203632</v>
      </c>
      <c r="I30" s="27">
        <f t="shared" si="16"/>
        <v>0.0013392162727296414</v>
      </c>
      <c r="J30" s="28">
        <f t="shared" si="17"/>
        <v>-0.03216068735011994</v>
      </c>
      <c r="K30" s="29">
        <f t="shared" si="18"/>
        <v>-0.7926766893605233</v>
      </c>
      <c r="L30" s="3"/>
      <c r="N30" s="2"/>
    </row>
    <row r="31" spans="1:14" ht="12.75">
      <c r="A31" s="4">
        <f t="shared" si="11"/>
        <v>0.27999999999999997</v>
      </c>
      <c r="B31" s="35">
        <f t="shared" si="0"/>
        <v>0</v>
      </c>
      <c r="C31" s="23">
        <f aca="true" t="shared" si="19" ref="C31:C46">B32</f>
        <v>0</v>
      </c>
      <c r="D31" s="30">
        <f t="shared" si="12"/>
        <v>0.0013392162727296414</v>
      </c>
      <c r="E31" s="31">
        <f t="shared" si="13"/>
        <v>-0.03216068735011994</v>
      </c>
      <c r="F31" s="21">
        <f t="shared" si="14"/>
        <v>-0.7926766893605233</v>
      </c>
      <c r="G31" s="4">
        <f t="shared" si="10"/>
        <v>2178505229.2241745</v>
      </c>
      <c r="H31" s="22">
        <f t="shared" si="15"/>
        <v>1271448.9722515051</v>
      </c>
      <c r="I31" s="27">
        <f t="shared" si="16"/>
        <v>0.0005836336563232869</v>
      </c>
      <c r="J31" s="28">
        <f t="shared" si="17"/>
        <v>-0.04339757429051551</v>
      </c>
      <c r="K31" s="29">
        <f t="shared" si="18"/>
        <v>-0.3310120046790339</v>
      </c>
      <c r="L31" s="3"/>
      <c r="N31" s="2"/>
    </row>
    <row r="32" spans="1:14" ht="12.75">
      <c r="A32" s="4">
        <f t="shared" si="11"/>
        <v>0.3</v>
      </c>
      <c r="B32" s="35">
        <f t="shared" si="0"/>
        <v>0</v>
      </c>
      <c r="C32" s="23">
        <f t="shared" si="19"/>
        <v>0</v>
      </c>
      <c r="D32" s="30">
        <f t="shared" si="12"/>
        <v>0.0005836336563232869</v>
      </c>
      <c r="E32" s="31">
        <f t="shared" si="13"/>
        <v>-0.04339757429051551</v>
      </c>
      <c r="F32" s="21">
        <f t="shared" si="14"/>
        <v>-0.3310120046790339</v>
      </c>
      <c r="G32" s="4">
        <f t="shared" si="10"/>
        <v>2178505229.2241745</v>
      </c>
      <c r="H32" s="22">
        <f t="shared" si="15"/>
        <v>-647617.9695806747</v>
      </c>
      <c r="I32" s="27">
        <f t="shared" si="16"/>
        <v>-0.0002972762979372371</v>
      </c>
      <c r="J32" s="28">
        <f t="shared" si="17"/>
        <v>-0.044693421135536884</v>
      </c>
      <c r="K32" s="29">
        <f t="shared" si="18"/>
        <v>0.20142732017689596</v>
      </c>
      <c r="L32" s="3"/>
      <c r="N32" s="2"/>
    </row>
    <row r="33" spans="1:14" ht="12.75">
      <c r="A33" s="4">
        <f t="shared" si="11"/>
        <v>0.32</v>
      </c>
      <c r="B33" s="35">
        <f t="shared" si="0"/>
        <v>0</v>
      </c>
      <c r="C33" s="23">
        <f t="shared" si="19"/>
        <v>0</v>
      </c>
      <c r="D33" s="30">
        <f t="shared" si="12"/>
        <v>-0.0002972762979372371</v>
      </c>
      <c r="E33" s="31">
        <f t="shared" si="13"/>
        <v>-0.044693421135536884</v>
      </c>
      <c r="F33" s="21">
        <f t="shared" si="14"/>
        <v>0.20142732017689596</v>
      </c>
      <c r="G33" s="4">
        <f t="shared" si="10"/>
        <v>2178505229.2241745</v>
      </c>
      <c r="H33" s="22">
        <f t="shared" si="15"/>
        <v>-2402177.8087478545</v>
      </c>
      <c r="I33" s="27">
        <f t="shared" si="16"/>
        <v>-0.0011026725006316996</v>
      </c>
      <c r="J33" s="28">
        <f t="shared" si="17"/>
        <v>-0.035846199133909365</v>
      </c>
      <c r="K33" s="29">
        <f t="shared" si="18"/>
        <v>0.6832948799858565</v>
      </c>
      <c r="L33" s="3"/>
      <c r="N33" s="2"/>
    </row>
    <row r="34" spans="1:14" ht="12.75">
      <c r="A34" s="4">
        <f t="shared" si="11"/>
        <v>0.34</v>
      </c>
      <c r="B34" s="35">
        <f t="shared" si="0"/>
        <v>0</v>
      </c>
      <c r="C34" s="23">
        <f t="shared" si="19"/>
        <v>0</v>
      </c>
      <c r="D34" s="30">
        <f t="shared" si="12"/>
        <v>-0.0011026725006316996</v>
      </c>
      <c r="E34" s="31">
        <f t="shared" si="13"/>
        <v>-0.035846199133909365</v>
      </c>
      <c r="F34" s="21">
        <f t="shared" si="14"/>
        <v>0.6832948799858565</v>
      </c>
      <c r="G34" s="4">
        <f t="shared" si="10"/>
        <v>2178505229.2241745</v>
      </c>
      <c r="H34" s="22">
        <f t="shared" si="15"/>
        <v>-3596024.2808487737</v>
      </c>
      <c r="I34" s="27">
        <f t="shared" si="16"/>
        <v>-0.0016506842547857536</v>
      </c>
      <c r="J34" s="28">
        <f t="shared" si="17"/>
        <v>-0.01895497628149604</v>
      </c>
      <c r="K34" s="29">
        <f t="shared" si="18"/>
        <v>1.0058274052554788</v>
      </c>
      <c r="L34" s="3"/>
      <c r="N34" s="2"/>
    </row>
    <row r="35" spans="1:14" ht="12.75">
      <c r="A35" s="4">
        <f t="shared" si="11"/>
        <v>0.36000000000000004</v>
      </c>
      <c r="B35" s="35">
        <f t="shared" si="0"/>
        <v>0</v>
      </c>
      <c r="C35" s="23">
        <f t="shared" si="19"/>
        <v>0</v>
      </c>
      <c r="D35" s="30">
        <f t="shared" si="12"/>
        <v>-0.0016506842547857536</v>
      </c>
      <c r="E35" s="31">
        <f t="shared" si="13"/>
        <v>-0.01895497628149604</v>
      </c>
      <c r="F35" s="21">
        <f t="shared" si="14"/>
        <v>1.0058274052554788</v>
      </c>
      <c r="G35" s="4">
        <f t="shared" si="10"/>
        <v>2178505229.2241745</v>
      </c>
      <c r="H35" s="22">
        <f t="shared" si="15"/>
        <v>-3963709.060044302</v>
      </c>
      <c r="I35" s="27">
        <f t="shared" si="16"/>
        <v>-0.0018194627246572585</v>
      </c>
      <c r="J35" s="28">
        <f t="shared" si="17"/>
        <v>0.0020771292943455553</v>
      </c>
      <c r="K35" s="29">
        <f t="shared" si="18"/>
        <v>1.0973831523286808</v>
      </c>
      <c r="L35" s="3"/>
      <c r="N35" s="2"/>
    </row>
    <row r="36" spans="1:14" ht="12.75">
      <c r="A36" s="4">
        <f t="shared" si="11"/>
        <v>0.38000000000000006</v>
      </c>
      <c r="B36" s="35">
        <f t="shared" si="0"/>
        <v>0</v>
      </c>
      <c r="C36" s="23">
        <f t="shared" si="19"/>
        <v>0</v>
      </c>
      <c r="D36" s="30">
        <f t="shared" si="12"/>
        <v>-0.0018194627246572585</v>
      </c>
      <c r="E36" s="31">
        <f t="shared" si="13"/>
        <v>0.0020771292943455553</v>
      </c>
      <c r="F36" s="21">
        <f t="shared" si="14"/>
        <v>1.0973831523286808</v>
      </c>
      <c r="G36" s="4">
        <f t="shared" si="10"/>
        <v>2178505229.2241745</v>
      </c>
      <c r="H36" s="22">
        <f t="shared" si="15"/>
        <v>-3429507.291634995</v>
      </c>
      <c r="I36" s="27">
        <f t="shared" si="16"/>
        <v>-0.0015742479043102122</v>
      </c>
      <c r="J36" s="28">
        <f t="shared" si="17"/>
        <v>0.02244435274035907</v>
      </c>
      <c r="K36" s="29">
        <f t="shared" si="18"/>
        <v>0.9393391922726679</v>
      </c>
      <c r="L36" s="3"/>
      <c r="N36" s="2"/>
    </row>
    <row r="37" spans="1:14" ht="12.75">
      <c r="A37" s="4">
        <f t="shared" si="11"/>
        <v>0.4000000000000001</v>
      </c>
      <c r="B37" s="35">
        <f t="shared" si="0"/>
        <v>0</v>
      </c>
      <c r="C37" s="23">
        <f t="shared" si="19"/>
        <v>0</v>
      </c>
      <c r="D37" s="30">
        <f t="shared" si="12"/>
        <v>-0.0015742479043102122</v>
      </c>
      <c r="E37" s="31">
        <f t="shared" si="13"/>
        <v>0.02244435274035907</v>
      </c>
      <c r="F37" s="21">
        <f t="shared" si="14"/>
        <v>0.9393391922726679</v>
      </c>
      <c r="G37" s="4">
        <f t="shared" si="10"/>
        <v>2178505229.2241745</v>
      </c>
      <c r="H37" s="22">
        <f t="shared" si="15"/>
        <v>-2122832.5660052663</v>
      </c>
      <c r="I37" s="27">
        <f t="shared" si="16"/>
        <v>-0.0009744445583732958</v>
      </c>
      <c r="J37" s="28">
        <f t="shared" si="17"/>
        <v>0.03753598185333257</v>
      </c>
      <c r="K37" s="29">
        <f t="shared" si="18"/>
        <v>0.5698237190246832</v>
      </c>
      <c r="L37" s="3"/>
      <c r="N37" s="2"/>
    </row>
    <row r="38" spans="1:14" ht="12.75">
      <c r="A38" s="4">
        <f t="shared" si="11"/>
        <v>0.4200000000000001</v>
      </c>
      <c r="B38" s="35">
        <f t="shared" si="0"/>
        <v>0</v>
      </c>
      <c r="C38" s="23">
        <f t="shared" si="19"/>
        <v>0</v>
      </c>
      <c r="D38" s="30">
        <f t="shared" si="12"/>
        <v>-0.0009744445583732958</v>
      </c>
      <c r="E38" s="31">
        <f t="shared" si="13"/>
        <v>0.03753598185333257</v>
      </c>
      <c r="F38" s="21">
        <f t="shared" si="14"/>
        <v>0.5698237190246832</v>
      </c>
      <c r="G38" s="4">
        <f t="shared" si="10"/>
        <v>2178505229.2241745</v>
      </c>
      <c r="H38" s="22">
        <f t="shared" si="15"/>
        <v>-347008.85340689693</v>
      </c>
      <c r="I38" s="27">
        <f t="shared" si="16"/>
        <v>-0.00015928759258956486</v>
      </c>
      <c r="J38" s="28">
        <f t="shared" si="17"/>
        <v>0.04397971472504053</v>
      </c>
      <c r="K38" s="29">
        <f t="shared" si="18"/>
        <v>0.07454956814611262</v>
      </c>
      <c r="L38" s="3"/>
      <c r="N38" s="2"/>
    </row>
    <row r="39" spans="1:14" ht="12.75">
      <c r="A39" s="4">
        <f t="shared" si="11"/>
        <v>0.4400000000000001</v>
      </c>
      <c r="B39" s="35">
        <f t="shared" si="0"/>
        <v>0</v>
      </c>
      <c r="C39" s="23">
        <f t="shared" si="19"/>
        <v>0</v>
      </c>
      <c r="D39" s="30">
        <f t="shared" si="12"/>
        <v>-0.00015928759258956486</v>
      </c>
      <c r="E39" s="31">
        <f t="shared" si="13"/>
        <v>0.04397971472504053</v>
      </c>
      <c r="F39" s="21">
        <f t="shared" si="14"/>
        <v>0.07454956814611262</v>
      </c>
      <c r="G39" s="4">
        <f t="shared" si="10"/>
        <v>2178505229.2241745</v>
      </c>
      <c r="H39" s="22">
        <f t="shared" si="15"/>
        <v>1491091.4969087355</v>
      </c>
      <c r="I39" s="27">
        <f t="shared" si="16"/>
        <v>0.0006844562394921374</v>
      </c>
      <c r="J39" s="28">
        <f t="shared" si="17"/>
        <v>0.0403946684831297</v>
      </c>
      <c r="K39" s="29">
        <f t="shared" si="18"/>
        <v>-0.43305419233719483</v>
      </c>
      <c r="L39" s="3"/>
      <c r="N39" s="2"/>
    </row>
    <row r="40" spans="1:14" ht="12.75">
      <c r="A40" s="4">
        <f t="shared" si="11"/>
        <v>0.46000000000000013</v>
      </c>
      <c r="B40" s="35">
        <f t="shared" si="0"/>
        <v>0</v>
      </c>
      <c r="C40" s="23">
        <f t="shared" si="19"/>
        <v>0</v>
      </c>
      <c r="D40" s="30">
        <f t="shared" si="12"/>
        <v>0.0006844562394921374</v>
      </c>
      <c r="E40" s="31">
        <f t="shared" si="13"/>
        <v>0.0403946684831297</v>
      </c>
      <c r="F40" s="21">
        <f t="shared" si="14"/>
        <v>-0.43305419233719483</v>
      </c>
      <c r="G40" s="4">
        <f t="shared" si="10"/>
        <v>2178505229.2241745</v>
      </c>
      <c r="H40" s="22">
        <f t="shared" si="15"/>
        <v>2974232.9788632574</v>
      </c>
      <c r="I40" s="27">
        <f t="shared" si="16"/>
        <v>0.0013652631809024684</v>
      </c>
      <c r="J40" s="28">
        <f t="shared" si="17"/>
        <v>0.0276860256579034</v>
      </c>
      <c r="K40" s="29">
        <f t="shared" si="18"/>
        <v>-0.8378100901854355</v>
      </c>
      <c r="L40" s="3"/>
      <c r="N40" s="2"/>
    </row>
    <row r="41" spans="1:14" ht="12.75">
      <c r="A41" s="4">
        <f t="shared" si="11"/>
        <v>0.48000000000000015</v>
      </c>
      <c r="B41" s="35">
        <f t="shared" si="0"/>
        <v>0</v>
      </c>
      <c r="C41" s="23">
        <f t="shared" si="19"/>
        <v>0</v>
      </c>
      <c r="D41" s="30">
        <f t="shared" si="12"/>
        <v>0.0013652631809024684</v>
      </c>
      <c r="E41" s="31">
        <f t="shared" si="13"/>
        <v>0.0276860256579034</v>
      </c>
      <c r="F41" s="21">
        <f t="shared" si="14"/>
        <v>-0.8378100901854355</v>
      </c>
      <c r="G41" s="4">
        <f t="shared" si="10"/>
        <v>2178505229.2241745</v>
      </c>
      <c r="H41" s="22">
        <f t="shared" si="15"/>
        <v>3769491.5657485165</v>
      </c>
      <c r="I41" s="27">
        <f t="shared" si="16"/>
        <v>0.0017303110018656856</v>
      </c>
      <c r="J41" s="28">
        <f t="shared" si="17"/>
        <v>0.00881875643841832</v>
      </c>
      <c r="K41" s="29">
        <f t="shared" si="18"/>
        <v>-1.0489168317630726</v>
      </c>
      <c r="L41" s="3"/>
      <c r="N41" s="2"/>
    </row>
    <row r="42" spans="1:14" ht="12.75">
      <c r="A42" s="4">
        <f t="shared" si="11"/>
        <v>0.5000000000000001</v>
      </c>
      <c r="B42" s="35">
        <f t="shared" si="0"/>
        <v>0</v>
      </c>
      <c r="C42" s="23">
        <f t="shared" si="19"/>
        <v>0</v>
      </c>
      <c r="D42" s="30">
        <f t="shared" si="12"/>
        <v>0.0017303110018656856</v>
      </c>
      <c r="E42" s="31">
        <f t="shared" si="13"/>
        <v>0.00881875643841832</v>
      </c>
      <c r="F42" s="21">
        <f t="shared" si="14"/>
        <v>-1.0489168317630726</v>
      </c>
      <c r="G42" s="4">
        <f t="shared" si="10"/>
        <v>2178505229.2241745</v>
      </c>
      <c r="H42" s="22">
        <f t="shared" si="15"/>
        <v>3702944.1539871655</v>
      </c>
      <c r="I42" s="27">
        <f t="shared" si="16"/>
        <v>0.0016997637206984744</v>
      </c>
      <c r="J42" s="28">
        <f t="shared" si="17"/>
        <v>-0.011873484555139436</v>
      </c>
      <c r="K42" s="29">
        <f t="shared" si="18"/>
        <v>-1.0203072675927038</v>
      </c>
      <c r="L42" s="3"/>
      <c r="N42" s="2"/>
    </row>
    <row r="43" spans="1:14" ht="12.75">
      <c r="A43" s="4">
        <f t="shared" si="11"/>
        <v>0.5200000000000001</v>
      </c>
      <c r="B43" s="35">
        <f t="shared" si="0"/>
        <v>0</v>
      </c>
      <c r="C43" s="23">
        <f t="shared" si="19"/>
        <v>0</v>
      </c>
      <c r="D43" s="30">
        <f t="shared" si="12"/>
        <v>0.0016997637206984744</v>
      </c>
      <c r="E43" s="31">
        <f t="shared" si="13"/>
        <v>-0.011873484555139436</v>
      </c>
      <c r="F43" s="21">
        <f t="shared" si="14"/>
        <v>-1.0203072675927038</v>
      </c>
      <c r="G43" s="4">
        <f t="shared" si="10"/>
        <v>2178505229.2241745</v>
      </c>
      <c r="H43" s="22">
        <f t="shared" si="15"/>
        <v>2797626.5758768613</v>
      </c>
      <c r="I43" s="27">
        <f t="shared" si="16"/>
        <v>0.001284195483374246</v>
      </c>
      <c r="J43" s="28">
        <f t="shared" si="17"/>
        <v>-0.029683339177283406</v>
      </c>
      <c r="K43" s="29">
        <f t="shared" si="18"/>
        <v>-0.7606781946216945</v>
      </c>
      <c r="L43" s="3"/>
      <c r="N43" s="2"/>
    </row>
    <row r="44" spans="1:14" ht="12.75">
      <c r="A44" s="4">
        <f t="shared" si="11"/>
        <v>0.5400000000000001</v>
      </c>
      <c r="B44" s="35">
        <f t="shared" si="0"/>
        <v>0</v>
      </c>
      <c r="C44" s="23">
        <f t="shared" si="19"/>
        <v>0</v>
      </c>
      <c r="D44" s="30">
        <f t="shared" si="12"/>
        <v>0.001284195483374246</v>
      </c>
      <c r="E44" s="31">
        <f t="shared" si="13"/>
        <v>-0.029683339177283406</v>
      </c>
      <c r="F44" s="21">
        <f t="shared" si="14"/>
        <v>-0.7606781946216945</v>
      </c>
      <c r="G44" s="4">
        <f t="shared" si="10"/>
        <v>2178505229.2241745</v>
      </c>
      <c r="H44" s="22">
        <f t="shared" si="15"/>
        <v>1266494.7283350679</v>
      </c>
      <c r="I44" s="27">
        <f t="shared" si="16"/>
        <v>0.0005813595080449274</v>
      </c>
      <c r="J44" s="28">
        <f t="shared" si="17"/>
        <v>-0.04060025835564845</v>
      </c>
      <c r="K44" s="29">
        <f t="shared" si="18"/>
        <v>-0.33101372321480893</v>
      </c>
      <c r="L44" s="3"/>
      <c r="N44" s="2"/>
    </row>
    <row r="45" spans="1:14" ht="12.75">
      <c r="A45" s="4">
        <f t="shared" si="11"/>
        <v>0.5600000000000002</v>
      </c>
      <c r="B45" s="35">
        <f t="shared" si="0"/>
        <v>0</v>
      </c>
      <c r="C45" s="23">
        <f t="shared" si="19"/>
        <v>0</v>
      </c>
      <c r="D45" s="30">
        <f t="shared" si="12"/>
        <v>0.0005813595080449274</v>
      </c>
      <c r="E45" s="31">
        <f t="shared" si="13"/>
        <v>-0.04060025835564845</v>
      </c>
      <c r="F45" s="21">
        <f t="shared" si="14"/>
        <v>-0.33101372321480893</v>
      </c>
      <c r="G45" s="4">
        <f t="shared" si="10"/>
        <v>2178505229.2241745</v>
      </c>
      <c r="H45" s="22">
        <f t="shared" si="15"/>
        <v>-537600.4772613428</v>
      </c>
      <c r="I45" s="27">
        <f t="shared" si="16"/>
        <v>-0.0002467749308331002</v>
      </c>
      <c r="J45" s="28">
        <f t="shared" si="17"/>
        <v>-0.042213185532154314</v>
      </c>
      <c r="K45" s="29">
        <f t="shared" si="18"/>
        <v>0.16972100556422207</v>
      </c>
      <c r="L45" s="3"/>
      <c r="N45" s="2"/>
    </row>
    <row r="46" spans="1:14" ht="12.75">
      <c r="A46" s="4">
        <f t="shared" si="11"/>
        <v>0.5800000000000002</v>
      </c>
      <c r="B46" s="35">
        <f t="shared" si="0"/>
        <v>0</v>
      </c>
      <c r="C46" s="23">
        <f t="shared" si="19"/>
        <v>0</v>
      </c>
      <c r="D46" s="30">
        <f t="shared" si="12"/>
        <v>-0.0002467749308331002</v>
      </c>
      <c r="E46" s="31">
        <f t="shared" si="13"/>
        <v>-0.042213185532154314</v>
      </c>
      <c r="F46" s="21">
        <f t="shared" si="14"/>
        <v>0.16972100556422207</v>
      </c>
      <c r="G46" s="4">
        <f t="shared" si="10"/>
        <v>2178505229.2241745</v>
      </c>
      <c r="H46" s="22">
        <f t="shared" si="15"/>
        <v>-2203188.073804592</v>
      </c>
      <c r="I46" s="27">
        <f t="shared" si="16"/>
        <v>-0.001011330174584528</v>
      </c>
      <c r="J46" s="28">
        <f t="shared" si="17"/>
        <v>-0.03424233884298846</v>
      </c>
      <c r="K46" s="29">
        <f t="shared" si="18"/>
        <v>0.6273636633523614</v>
      </c>
      <c r="L46" s="3"/>
      <c r="N46" s="2"/>
    </row>
    <row r="47" spans="1:14" ht="12.75">
      <c r="A47" s="4">
        <f aca="true" t="shared" si="20" ref="A47:A52">A46+h</f>
        <v>0.6000000000000002</v>
      </c>
      <c r="B47" s="23">
        <f t="shared" si="0"/>
        <v>0</v>
      </c>
      <c r="C47" s="23">
        <f aca="true" t="shared" si="21" ref="C47:C52">B48</f>
        <v>0</v>
      </c>
      <c r="D47" s="30">
        <f aca="true" t="shared" si="22" ref="D47:D52">I46</f>
        <v>-0.001011330174584528</v>
      </c>
      <c r="E47" s="31">
        <f aca="true" t="shared" si="23" ref="E47:E52">J46</f>
        <v>-0.03424233884298846</v>
      </c>
      <c r="F47" s="21">
        <f aca="true" t="shared" si="24" ref="F47:F52">1/m*(B47-Cx*E47-K*D47)</f>
        <v>0.6273636633523614</v>
      </c>
      <c r="G47" s="4">
        <f t="shared" si="10"/>
        <v>2178505229.2241745</v>
      </c>
      <c r="H47" s="22">
        <f aca="true" t="shared" si="25" ref="H47:H52">C47+Cx*(2/h*D47+E47)+m*(4/h^2*D47+4/h*E47+F47)</f>
        <v>-3353990.176415805</v>
      </c>
      <c r="I47" s="27">
        <f aca="true" t="shared" si="26" ref="I47:I52">H47/G47</f>
        <v>-0.0015395832570988378</v>
      </c>
      <c r="J47" s="28">
        <f aca="true" t="shared" si="27" ref="J47:J52">2/h*(I47-D47)-E47</f>
        <v>-0.018582969408442528</v>
      </c>
      <c r="K47" s="29">
        <f aca="true" t="shared" si="28" ref="K47:K52">1/m*(C47-Cx*J47-K*I47)</f>
        <v>0.9385732801022333</v>
      </c>
      <c r="L47" s="3"/>
      <c r="N47" s="2"/>
    </row>
    <row r="48" spans="1:14" ht="12.75">
      <c r="A48" s="4">
        <f t="shared" si="20"/>
        <v>0.6200000000000002</v>
      </c>
      <c r="B48" s="23">
        <f t="shared" si="0"/>
        <v>0</v>
      </c>
      <c r="C48" s="23">
        <f t="shared" si="21"/>
        <v>0</v>
      </c>
      <c r="D48" s="30">
        <f t="shared" si="22"/>
        <v>-0.0015395832570988378</v>
      </c>
      <c r="E48" s="31">
        <f t="shared" si="23"/>
        <v>-0.018582969408442528</v>
      </c>
      <c r="F48" s="21">
        <f t="shared" si="24"/>
        <v>0.9385732801022333</v>
      </c>
      <c r="G48" s="4">
        <f t="shared" si="10"/>
        <v>2178505229.2241745</v>
      </c>
      <c r="H48" s="22">
        <f t="shared" si="25"/>
        <v>-3733892.0440443163</v>
      </c>
      <c r="I48" s="27">
        <f t="shared" si="26"/>
        <v>-0.0017139697412496264</v>
      </c>
      <c r="J48" s="28">
        <f t="shared" si="27"/>
        <v>0.0011443209933636699</v>
      </c>
      <c r="K48" s="29">
        <f t="shared" si="28"/>
        <v>1.0341557600783884</v>
      </c>
      <c r="L48" s="3"/>
      <c r="N48" s="2"/>
    </row>
    <row r="49" spans="1:14" ht="12.75">
      <c r="A49" s="4">
        <f t="shared" si="20"/>
        <v>0.6400000000000002</v>
      </c>
      <c r="B49" s="23">
        <f t="shared" si="0"/>
        <v>0</v>
      </c>
      <c r="C49" s="23">
        <f t="shared" si="21"/>
        <v>0</v>
      </c>
      <c r="D49" s="30">
        <f t="shared" si="22"/>
        <v>-0.0017139697412496264</v>
      </c>
      <c r="E49" s="31">
        <f t="shared" si="23"/>
        <v>0.0011443209933636699</v>
      </c>
      <c r="F49" s="21">
        <f t="shared" si="24"/>
        <v>1.0341557600783884</v>
      </c>
      <c r="G49" s="4">
        <f t="shared" si="10"/>
        <v>2178505229.2241745</v>
      </c>
      <c r="H49" s="22">
        <f t="shared" si="25"/>
        <v>-3263889.6186643145</v>
      </c>
      <c r="I49" s="27">
        <f t="shared" si="26"/>
        <v>-0.001498224367277133</v>
      </c>
      <c r="J49" s="28">
        <f t="shared" si="27"/>
        <v>0.020430216403885672</v>
      </c>
      <c r="K49" s="29">
        <f t="shared" si="28"/>
        <v>0.8944337809738111</v>
      </c>
      <c r="L49" s="3"/>
      <c r="N49" s="2"/>
    </row>
    <row r="50" spans="1:14" ht="12.75">
      <c r="A50" s="4">
        <f t="shared" si="20"/>
        <v>0.6600000000000003</v>
      </c>
      <c r="B50" s="23">
        <f t="shared" si="0"/>
        <v>0</v>
      </c>
      <c r="C50" s="23">
        <f t="shared" si="21"/>
        <v>0</v>
      </c>
      <c r="D50" s="30">
        <f t="shared" si="22"/>
        <v>-0.001498224367277133</v>
      </c>
      <c r="E50" s="31">
        <f t="shared" si="23"/>
        <v>0.020430216403885672</v>
      </c>
      <c r="F50" s="21">
        <f t="shared" si="24"/>
        <v>0.8944337809738111</v>
      </c>
      <c r="G50" s="4">
        <f t="shared" si="10"/>
        <v>2178505229.2241745</v>
      </c>
      <c r="H50" s="22">
        <f t="shared" si="25"/>
        <v>-2058364.1927722588</v>
      </c>
      <c r="I50" s="27">
        <f t="shared" si="26"/>
        <v>-0.0009448516189723808</v>
      </c>
      <c r="J50" s="28">
        <f t="shared" si="27"/>
        <v>0.034907058426589546</v>
      </c>
      <c r="K50" s="29">
        <f t="shared" si="28"/>
        <v>0.553250421296576</v>
      </c>
      <c r="L50" s="3"/>
      <c r="N50" s="2"/>
    </row>
    <row r="51" spans="1:14" ht="12.75">
      <c r="A51" s="4">
        <f t="shared" si="20"/>
        <v>0.6800000000000003</v>
      </c>
      <c r="B51" s="23">
        <f t="shared" si="0"/>
        <v>0</v>
      </c>
      <c r="C51" s="23">
        <f t="shared" si="21"/>
        <v>0</v>
      </c>
      <c r="D51" s="30">
        <f t="shared" si="22"/>
        <v>-0.0009448516189723808</v>
      </c>
      <c r="E51" s="31">
        <f t="shared" si="23"/>
        <v>0.034907058426589546</v>
      </c>
      <c r="F51" s="21">
        <f t="shared" si="24"/>
        <v>0.553250421296576</v>
      </c>
      <c r="G51" s="4">
        <f t="shared" si="10"/>
        <v>2178505229.2241745</v>
      </c>
      <c r="H51" s="22">
        <f t="shared" si="25"/>
        <v>-397370.30018103763</v>
      </c>
      <c r="I51" s="27">
        <f t="shared" si="26"/>
        <v>-0.0001824050247162143</v>
      </c>
      <c r="J51" s="28">
        <f t="shared" si="27"/>
        <v>0.0413376009990271</v>
      </c>
      <c r="K51" s="29">
        <f t="shared" si="28"/>
        <v>0.08980383594717911</v>
      </c>
      <c r="L51" s="3"/>
      <c r="N51" s="2"/>
    </row>
    <row r="52" spans="1:14" ht="12.75">
      <c r="A52" s="4">
        <f t="shared" si="20"/>
        <v>0.7000000000000003</v>
      </c>
      <c r="B52" s="23">
        <f t="shared" si="0"/>
        <v>0</v>
      </c>
      <c r="C52" s="23">
        <f t="shared" si="21"/>
        <v>0</v>
      </c>
      <c r="D52" s="30">
        <f t="shared" si="22"/>
        <v>-0.0001824050247162143</v>
      </c>
      <c r="E52" s="31">
        <f t="shared" si="23"/>
        <v>0.0413376009990271</v>
      </c>
      <c r="F52" s="21">
        <f t="shared" si="24"/>
        <v>0.08980383594717911</v>
      </c>
      <c r="G52" s="4">
        <f t="shared" si="10"/>
        <v>2178505229.2241745</v>
      </c>
      <c r="H52" s="22">
        <f t="shared" si="25"/>
        <v>1338375.5701419006</v>
      </c>
      <c r="I52" s="27">
        <f t="shared" si="26"/>
        <v>0.000614354995428922</v>
      </c>
      <c r="J52" s="28">
        <f t="shared" si="27"/>
        <v>0.03833840101548654</v>
      </c>
      <c r="K52" s="29">
        <f t="shared" si="28"/>
        <v>-0.3897238343012343</v>
      </c>
      <c r="L52" s="3"/>
      <c r="N52" s="2"/>
    </row>
    <row r="53" spans="1:14" ht="12.75">
      <c r="A53" s="4">
        <f aca="true" t="shared" si="29" ref="A53:A109">A52+h</f>
        <v>0.7200000000000003</v>
      </c>
      <c r="B53" s="23">
        <f t="shared" si="0"/>
        <v>0</v>
      </c>
      <c r="C53" s="23">
        <f aca="true" t="shared" si="30" ref="C53:C109">B54</f>
        <v>0</v>
      </c>
      <c r="D53" s="30">
        <f aca="true" t="shared" si="31" ref="D53:D109">I52</f>
        <v>0.000614354995428922</v>
      </c>
      <c r="E53" s="31">
        <f aca="true" t="shared" si="32" ref="E53:E109">J52</f>
        <v>0.03833840101548654</v>
      </c>
      <c r="F53" s="21">
        <f aca="true" t="shared" si="33" ref="F53:F109">1/m*(B53-Cx*E53-K*D53)</f>
        <v>-0.3897238343012343</v>
      </c>
      <c r="G53" s="4">
        <f t="shared" si="10"/>
        <v>2178505229.2241745</v>
      </c>
      <c r="H53" s="22">
        <f aca="true" t="shared" si="34" ref="H53:H109">C53+Cx*(2/h*D53+E53)+m*(4/h^2*D53+4/h*E53+F53)</f>
        <v>2754724.5510439537</v>
      </c>
      <c r="I53" s="27">
        <f aca="true" t="shared" si="35" ref="I53:I109">H53/G53</f>
        <v>0.0012645021522509664</v>
      </c>
      <c r="J53" s="28">
        <f aca="true" t="shared" si="36" ref="J53:J109">2/h*(I53-D53)-E53</f>
        <v>0.02667631466671791</v>
      </c>
      <c r="K53" s="29">
        <f aca="true" t="shared" si="37" ref="K53:K109">1/m*(C53-Cx*J53-K*I53)</f>
        <v>-0.7764848005756275</v>
      </c>
      <c r="L53" s="3"/>
      <c r="N53" s="2"/>
    </row>
    <row r="54" spans="1:14" ht="12.75">
      <c r="A54" s="4">
        <f t="shared" si="29"/>
        <v>0.7400000000000003</v>
      </c>
      <c r="B54" s="23">
        <f t="shared" si="0"/>
        <v>0</v>
      </c>
      <c r="C54" s="23">
        <f t="shared" si="30"/>
        <v>0</v>
      </c>
      <c r="D54" s="30">
        <f t="shared" si="31"/>
        <v>0.0012645021522509664</v>
      </c>
      <c r="E54" s="31">
        <f t="shared" si="32"/>
        <v>0.02667631466671791</v>
      </c>
      <c r="F54" s="21">
        <f t="shared" si="33"/>
        <v>-0.7764848005756275</v>
      </c>
      <c r="G54" s="4">
        <f t="shared" si="10"/>
        <v>2178505229.2241745</v>
      </c>
      <c r="H54" s="22">
        <f t="shared" si="34"/>
        <v>3533565.065496125</v>
      </c>
      <c r="I54" s="27">
        <f t="shared" si="35"/>
        <v>0.0016220135798134046</v>
      </c>
      <c r="J54" s="28">
        <f t="shared" si="36"/>
        <v>0.009074828089525908</v>
      </c>
      <c r="K54" s="29">
        <f t="shared" si="37"/>
        <v>-0.9836638571435692</v>
      </c>
      <c r="L54" s="3"/>
      <c r="N54" s="2"/>
    </row>
    <row r="55" spans="1:14" ht="12.75">
      <c r="A55" s="4">
        <f t="shared" si="29"/>
        <v>0.7600000000000003</v>
      </c>
      <c r="B55" s="23">
        <f t="shared" si="0"/>
        <v>0</v>
      </c>
      <c r="C55" s="23">
        <f t="shared" si="30"/>
        <v>0</v>
      </c>
      <c r="D55" s="30">
        <f t="shared" si="31"/>
        <v>0.0016220135798134046</v>
      </c>
      <c r="E55" s="31">
        <f t="shared" si="32"/>
        <v>0.009074828089525908</v>
      </c>
      <c r="F55" s="21">
        <f t="shared" si="33"/>
        <v>-0.9836638571435692</v>
      </c>
      <c r="G55" s="4">
        <f t="shared" si="10"/>
        <v>2178505229.2241745</v>
      </c>
      <c r="H55" s="22">
        <f t="shared" si="34"/>
        <v>3504230.9173388467</v>
      </c>
      <c r="I55" s="27">
        <f t="shared" si="35"/>
        <v>0.0016085483157581401</v>
      </c>
      <c r="J55" s="28">
        <f t="shared" si="36"/>
        <v>-0.010421354495052354</v>
      </c>
      <c r="K55" s="29">
        <f t="shared" si="37"/>
        <v>-0.9659544013142559</v>
      </c>
      <c r="L55" s="3"/>
      <c r="N55" s="2"/>
    </row>
    <row r="56" spans="1:14" ht="12.75">
      <c r="A56" s="4">
        <f t="shared" si="29"/>
        <v>0.7800000000000004</v>
      </c>
      <c r="B56" s="23">
        <f t="shared" si="0"/>
        <v>0</v>
      </c>
      <c r="C56" s="23">
        <f t="shared" si="30"/>
        <v>0</v>
      </c>
      <c r="D56" s="30">
        <f t="shared" si="31"/>
        <v>0.0016085483157581401</v>
      </c>
      <c r="E56" s="31">
        <f t="shared" si="32"/>
        <v>-0.010421354495052354</v>
      </c>
      <c r="F56" s="21">
        <f t="shared" si="33"/>
        <v>-0.9659544013142559</v>
      </c>
      <c r="G56" s="4">
        <f t="shared" si="10"/>
        <v>2178505229.2241745</v>
      </c>
      <c r="H56" s="22">
        <f t="shared" si="34"/>
        <v>2680827.636750731</v>
      </c>
      <c r="I56" s="27">
        <f t="shared" si="35"/>
        <v>0.0012305812264244357</v>
      </c>
      <c r="J56" s="28">
        <f t="shared" si="36"/>
        <v>-0.02737535443831808</v>
      </c>
      <c r="K56" s="29">
        <f t="shared" si="37"/>
        <v>-0.7294455930123147</v>
      </c>
      <c r="L56" s="3"/>
      <c r="N56" s="2"/>
    </row>
    <row r="57" spans="1:14" ht="12.75">
      <c r="A57" s="4">
        <f t="shared" si="29"/>
        <v>0.8000000000000004</v>
      </c>
      <c r="B57" s="23">
        <f t="shared" si="0"/>
        <v>0</v>
      </c>
      <c r="C57" s="23">
        <f t="shared" si="30"/>
        <v>0</v>
      </c>
      <c r="D57" s="30">
        <f t="shared" si="31"/>
        <v>0.0012305812264244357</v>
      </c>
      <c r="E57" s="31">
        <f t="shared" si="32"/>
        <v>-0.02737535443831808</v>
      </c>
      <c r="F57" s="21">
        <f t="shared" si="33"/>
        <v>-0.7294455930123147</v>
      </c>
      <c r="G57" s="4">
        <f t="shared" si="10"/>
        <v>2178505229.2241745</v>
      </c>
      <c r="H57" s="22">
        <f t="shared" si="34"/>
        <v>1257330.368444611</v>
      </c>
      <c r="I57" s="27">
        <f t="shared" si="35"/>
        <v>0.000577152788791965</v>
      </c>
      <c r="J57" s="28">
        <f t="shared" si="36"/>
        <v>-0.037967489324928994</v>
      </c>
      <c r="K57" s="29">
        <f t="shared" si="37"/>
        <v>-0.32976789564877645</v>
      </c>
      <c r="L57" s="3"/>
      <c r="N57" s="2"/>
    </row>
    <row r="58" spans="1:14" ht="12.75">
      <c r="A58" s="4">
        <f t="shared" si="29"/>
        <v>0.8200000000000004</v>
      </c>
      <c r="B58" s="23">
        <f t="shared" si="0"/>
        <v>0</v>
      </c>
      <c r="C58" s="23">
        <f t="shared" si="30"/>
        <v>0</v>
      </c>
      <c r="D58" s="30">
        <f t="shared" si="31"/>
        <v>0.000577152788791965</v>
      </c>
      <c r="E58" s="31">
        <f t="shared" si="32"/>
        <v>-0.037967489324928994</v>
      </c>
      <c r="F58" s="21">
        <f t="shared" si="33"/>
        <v>-0.32976789564877645</v>
      </c>
      <c r="G58" s="4">
        <f t="shared" si="10"/>
        <v>2178505229.2241745</v>
      </c>
      <c r="H58" s="22">
        <f t="shared" si="34"/>
        <v>-438045.8943311863</v>
      </c>
      <c r="I58" s="27">
        <f t="shared" si="35"/>
        <v>-0.00020107635660217648</v>
      </c>
      <c r="J58" s="28">
        <f t="shared" si="36"/>
        <v>-0.03985542521448515</v>
      </c>
      <c r="K58" s="29">
        <f t="shared" si="37"/>
        <v>0.14097430669316038</v>
      </c>
      <c r="L58" s="3"/>
      <c r="N58" s="2"/>
    </row>
    <row r="59" spans="1:14" ht="12.75">
      <c r="A59" s="4">
        <f t="shared" si="29"/>
        <v>0.8400000000000004</v>
      </c>
      <c r="B59" s="23">
        <f t="shared" si="0"/>
        <v>0</v>
      </c>
      <c r="C59" s="23">
        <f t="shared" si="30"/>
        <v>0</v>
      </c>
      <c r="D59" s="30">
        <f t="shared" si="31"/>
        <v>-0.00020107635660217648</v>
      </c>
      <c r="E59" s="31">
        <f t="shared" si="32"/>
        <v>-0.03985542521448515</v>
      </c>
      <c r="F59" s="21">
        <f t="shared" si="33"/>
        <v>0.14097430669316038</v>
      </c>
      <c r="G59" s="4">
        <f t="shared" si="10"/>
        <v>2178505229.2241745</v>
      </c>
      <c r="H59" s="22">
        <f t="shared" si="34"/>
        <v>-2018484.6202422727</v>
      </c>
      <c r="I59" s="27">
        <f t="shared" si="35"/>
        <v>-0.000926545685162808</v>
      </c>
      <c r="J59" s="28">
        <f t="shared" si="36"/>
        <v>-0.032691507641577994</v>
      </c>
      <c r="K59" s="29">
        <f t="shared" si="37"/>
        <v>0.5754174505975563</v>
      </c>
      <c r="L59" s="3"/>
      <c r="N59" s="2"/>
    </row>
    <row r="60" spans="1:14" ht="12.75">
      <c r="A60" s="4">
        <f t="shared" si="29"/>
        <v>0.8600000000000004</v>
      </c>
      <c r="B60" s="23">
        <f t="shared" si="0"/>
        <v>0</v>
      </c>
      <c r="C60" s="23">
        <f t="shared" si="30"/>
        <v>0</v>
      </c>
      <c r="D60" s="30">
        <f t="shared" si="31"/>
        <v>-0.000926545685162808</v>
      </c>
      <c r="E60" s="31">
        <f t="shared" si="32"/>
        <v>-0.032691507641577994</v>
      </c>
      <c r="F60" s="21">
        <f t="shared" si="33"/>
        <v>0.5754174505975563</v>
      </c>
      <c r="G60" s="4">
        <f t="shared" si="10"/>
        <v>2178505229.2241745</v>
      </c>
      <c r="H60" s="22">
        <f t="shared" si="34"/>
        <v>-3126792.034567894</v>
      </c>
      <c r="I60" s="27">
        <f t="shared" si="35"/>
        <v>-0.001435292416388383</v>
      </c>
      <c r="J60" s="28">
        <f t="shared" si="36"/>
        <v>-0.01818316548097952</v>
      </c>
      <c r="K60" s="29">
        <f t="shared" si="37"/>
        <v>0.8754167654622924</v>
      </c>
      <c r="L60" s="3"/>
      <c r="N60" s="2"/>
    </row>
    <row r="61" spans="1:14" ht="12.75">
      <c r="A61" s="4">
        <f t="shared" si="29"/>
        <v>0.8800000000000004</v>
      </c>
      <c r="B61" s="23">
        <f t="shared" si="0"/>
        <v>0</v>
      </c>
      <c r="C61" s="23">
        <f t="shared" si="30"/>
        <v>0</v>
      </c>
      <c r="D61" s="30">
        <f t="shared" si="31"/>
        <v>-0.001435292416388383</v>
      </c>
      <c r="E61" s="31">
        <f t="shared" si="32"/>
        <v>-0.01818316548097952</v>
      </c>
      <c r="F61" s="21">
        <f t="shared" si="33"/>
        <v>0.8754167654622924</v>
      </c>
      <c r="G61" s="4">
        <f t="shared" si="10"/>
        <v>2178505229.2241745</v>
      </c>
      <c r="H61" s="22">
        <f t="shared" si="34"/>
        <v>-3516092.5816246676</v>
      </c>
      <c r="I61" s="27">
        <f t="shared" si="35"/>
        <v>-0.0016139931795696651</v>
      </c>
      <c r="J61" s="28">
        <f t="shared" si="36"/>
        <v>0.00031308916285131827</v>
      </c>
      <c r="K61" s="29">
        <f t="shared" si="37"/>
        <v>0.9742086989207901</v>
      </c>
      <c r="L61" s="3"/>
      <c r="N61" s="2"/>
    </row>
    <row r="62" spans="1:14" ht="12.75">
      <c r="A62" s="4">
        <f t="shared" si="29"/>
        <v>0.9000000000000005</v>
      </c>
      <c r="B62" s="23">
        <f t="shared" si="0"/>
        <v>0</v>
      </c>
      <c r="C62" s="23">
        <f t="shared" si="30"/>
        <v>0</v>
      </c>
      <c r="D62" s="30">
        <f t="shared" si="31"/>
        <v>-0.0016139931795696651</v>
      </c>
      <c r="E62" s="31">
        <f t="shared" si="32"/>
        <v>0.00031308916285131827</v>
      </c>
      <c r="F62" s="21">
        <f t="shared" si="33"/>
        <v>0.9742086989207901</v>
      </c>
      <c r="G62" s="4">
        <f t="shared" si="10"/>
        <v>2178505229.2241745</v>
      </c>
      <c r="H62" s="22">
        <f t="shared" si="34"/>
        <v>-3104772.9509101426</v>
      </c>
      <c r="I62" s="27">
        <f t="shared" si="35"/>
        <v>-0.0014251849888906795</v>
      </c>
      <c r="J62" s="28">
        <f t="shared" si="36"/>
        <v>0.018567729905047237</v>
      </c>
      <c r="K62" s="29">
        <f t="shared" si="37"/>
        <v>0.8512553752987968</v>
      </c>
      <c r="L62" s="3"/>
      <c r="N62" s="2"/>
    </row>
    <row r="63" spans="1:14" ht="12.75">
      <c r="A63" s="4">
        <f t="shared" si="29"/>
        <v>0.9200000000000005</v>
      </c>
      <c r="B63" s="23">
        <f t="shared" si="0"/>
        <v>0</v>
      </c>
      <c r="C63" s="23">
        <f t="shared" si="30"/>
        <v>0</v>
      </c>
      <c r="D63" s="30">
        <f t="shared" si="31"/>
        <v>-0.0014251849888906795</v>
      </c>
      <c r="E63" s="31">
        <f t="shared" si="32"/>
        <v>0.018567729905047237</v>
      </c>
      <c r="F63" s="21">
        <f t="shared" si="33"/>
        <v>0.8512553752987968</v>
      </c>
      <c r="G63" s="4">
        <f t="shared" si="10"/>
        <v>2178505229.2241745</v>
      </c>
      <c r="H63" s="22">
        <f t="shared" si="34"/>
        <v>-1993457.5218167347</v>
      </c>
      <c r="I63" s="27">
        <f t="shared" si="35"/>
        <v>-0.0009150574876180856</v>
      </c>
      <c r="J63" s="28">
        <f t="shared" si="36"/>
        <v>0.032445020222212156</v>
      </c>
      <c r="K63" s="29">
        <f t="shared" si="37"/>
        <v>0.5364736564176946</v>
      </c>
      <c r="L63" s="3"/>
      <c r="N63" s="2"/>
    </row>
    <row r="64" spans="1:14" ht="12.75">
      <c r="A64" s="4">
        <f t="shared" si="29"/>
        <v>0.9400000000000005</v>
      </c>
      <c r="B64" s="23">
        <f t="shared" si="0"/>
        <v>0</v>
      </c>
      <c r="C64" s="23">
        <f t="shared" si="30"/>
        <v>0</v>
      </c>
      <c r="D64" s="30">
        <f t="shared" si="31"/>
        <v>-0.0009150574876180856</v>
      </c>
      <c r="E64" s="31">
        <f t="shared" si="32"/>
        <v>0.032445020222212156</v>
      </c>
      <c r="F64" s="21">
        <f t="shared" si="33"/>
        <v>0.5364736564176946</v>
      </c>
      <c r="G64" s="4">
        <f t="shared" si="10"/>
        <v>2178505229.2241745</v>
      </c>
      <c r="H64" s="22">
        <f t="shared" si="34"/>
        <v>-440517.5203455008</v>
      </c>
      <c r="I64" s="27">
        <f t="shared" si="35"/>
        <v>-0.00020221090793634734</v>
      </c>
      <c r="J64" s="28">
        <f t="shared" si="36"/>
        <v>0.038839637745961664</v>
      </c>
      <c r="K64" s="29">
        <f t="shared" si="37"/>
        <v>0.10298809595725703</v>
      </c>
      <c r="L64" s="3"/>
      <c r="N64" s="2"/>
    </row>
    <row r="65" spans="1:14" ht="12.75">
      <c r="A65" s="4">
        <f t="shared" si="29"/>
        <v>0.9600000000000005</v>
      </c>
      <c r="B65" s="23">
        <f t="shared" si="0"/>
        <v>0</v>
      </c>
      <c r="C65" s="23">
        <f t="shared" si="30"/>
        <v>0</v>
      </c>
      <c r="D65" s="30">
        <f t="shared" si="31"/>
        <v>-0.00020221090793634734</v>
      </c>
      <c r="E65" s="31">
        <f t="shared" si="32"/>
        <v>0.038839637745961664</v>
      </c>
      <c r="F65" s="21">
        <f t="shared" si="33"/>
        <v>0.10298809595725703</v>
      </c>
      <c r="G65" s="4">
        <f t="shared" si="10"/>
        <v>2178505229.2241745</v>
      </c>
      <c r="H65" s="22">
        <f t="shared" si="34"/>
        <v>1197951.9631647107</v>
      </c>
      <c r="I65" s="27">
        <f t="shared" si="35"/>
        <v>0.0005498962991203534</v>
      </c>
      <c r="J65" s="28">
        <f t="shared" si="36"/>
        <v>0.03637108295970841</v>
      </c>
      <c r="K65" s="29">
        <f t="shared" si="37"/>
        <v>-0.3498435745825822</v>
      </c>
      <c r="L65" s="3"/>
      <c r="N65" s="2"/>
    </row>
    <row r="66" spans="1:14" ht="12.75">
      <c r="A66" s="4">
        <f t="shared" si="29"/>
        <v>0.9800000000000005</v>
      </c>
      <c r="B66" s="23">
        <f t="shared" si="0"/>
        <v>0</v>
      </c>
      <c r="C66" s="23">
        <f t="shared" si="30"/>
        <v>0</v>
      </c>
      <c r="D66" s="30">
        <f t="shared" si="31"/>
        <v>0.0005498962991203534</v>
      </c>
      <c r="E66" s="31">
        <f t="shared" si="32"/>
        <v>0.03637108295970841</v>
      </c>
      <c r="F66" s="21">
        <f t="shared" si="33"/>
        <v>-0.3498435745825822</v>
      </c>
      <c r="G66" s="4">
        <f t="shared" si="10"/>
        <v>2178505229.2241745</v>
      </c>
      <c r="H66" s="22">
        <f t="shared" si="34"/>
        <v>2549753.261208379</v>
      </c>
      <c r="I66" s="27">
        <f t="shared" si="35"/>
        <v>0.0011704141110170372</v>
      </c>
      <c r="J66" s="28">
        <f t="shared" si="36"/>
        <v>0.02568069822995997</v>
      </c>
      <c r="K66" s="29">
        <f t="shared" si="37"/>
        <v>-0.7191948983922568</v>
      </c>
      <c r="L66" s="3"/>
      <c r="N66" s="2"/>
    </row>
    <row r="67" spans="1:14" ht="12.75">
      <c r="A67" s="4">
        <f t="shared" si="29"/>
        <v>1.0000000000000004</v>
      </c>
      <c r="B67" s="23">
        <f t="shared" si="0"/>
        <v>0</v>
      </c>
      <c r="C67" s="23">
        <f t="shared" si="30"/>
        <v>0</v>
      </c>
      <c r="D67" s="30">
        <f t="shared" si="31"/>
        <v>0.0011704141110170372</v>
      </c>
      <c r="E67" s="31">
        <f t="shared" si="32"/>
        <v>0.02568069822995997</v>
      </c>
      <c r="F67" s="21">
        <f t="shared" si="33"/>
        <v>-0.7191948983922568</v>
      </c>
      <c r="G67" s="4">
        <f t="shared" si="10"/>
        <v>2178505229.2241745</v>
      </c>
      <c r="H67" s="22">
        <f t="shared" si="34"/>
        <v>3311104.5298343026</v>
      </c>
      <c r="I67" s="27">
        <f t="shared" si="35"/>
        <v>0.001519897444089899</v>
      </c>
      <c r="J67" s="28">
        <f t="shared" si="36"/>
        <v>0.009267635077326218</v>
      </c>
      <c r="K67" s="29">
        <f t="shared" si="37"/>
        <v>-0.9221114168711152</v>
      </c>
      <c r="L67" s="3"/>
      <c r="N67" s="2"/>
    </row>
    <row r="68" spans="1:14" ht="12.75">
      <c r="A68" s="4">
        <f t="shared" si="29"/>
        <v>1.0200000000000005</v>
      </c>
      <c r="B68" s="23">
        <f t="shared" si="0"/>
        <v>0</v>
      </c>
      <c r="C68" s="23">
        <f t="shared" si="30"/>
        <v>0</v>
      </c>
      <c r="D68" s="30">
        <f t="shared" si="31"/>
        <v>0.001519897444089899</v>
      </c>
      <c r="E68" s="31">
        <f t="shared" si="32"/>
        <v>0.009267635077326218</v>
      </c>
      <c r="F68" s="21">
        <f t="shared" si="33"/>
        <v>-0.9221114168711152</v>
      </c>
      <c r="G68" s="4">
        <f t="shared" si="10"/>
        <v>2178505229.2241745</v>
      </c>
      <c r="H68" s="22">
        <f t="shared" si="34"/>
        <v>3314869.886781819</v>
      </c>
      <c r="I68" s="27">
        <f t="shared" si="35"/>
        <v>0.0015216258571765446</v>
      </c>
      <c r="J68" s="28">
        <f t="shared" si="36"/>
        <v>-0.009094793768661668</v>
      </c>
      <c r="K68" s="29">
        <f t="shared" si="37"/>
        <v>-0.9141314677276711</v>
      </c>
      <c r="L68" s="3"/>
      <c r="N68" s="2"/>
    </row>
    <row r="69" spans="1:14" ht="12.75">
      <c r="A69" s="4">
        <f t="shared" si="29"/>
        <v>1.0400000000000005</v>
      </c>
      <c r="B69" s="23">
        <f t="shared" si="0"/>
        <v>0</v>
      </c>
      <c r="C69" s="23">
        <f t="shared" si="30"/>
        <v>0</v>
      </c>
      <c r="D69" s="30">
        <f t="shared" si="31"/>
        <v>0.0015216258571765446</v>
      </c>
      <c r="E69" s="31">
        <f t="shared" si="32"/>
        <v>-0.009094793768661668</v>
      </c>
      <c r="F69" s="21">
        <f t="shared" si="33"/>
        <v>-0.9141314677276711</v>
      </c>
      <c r="G69" s="4">
        <f t="shared" si="10"/>
        <v>2178505229.2241745</v>
      </c>
      <c r="H69" s="22">
        <f t="shared" si="34"/>
        <v>2567185.1379963816</v>
      </c>
      <c r="I69" s="27">
        <f t="shared" si="35"/>
        <v>0.0011784158713773786</v>
      </c>
      <c r="J69" s="28">
        <f t="shared" si="36"/>
        <v>-0.025226204811254926</v>
      </c>
      <c r="K69" s="29">
        <f t="shared" si="37"/>
        <v>-0.6990096365316524</v>
      </c>
      <c r="L69" s="3"/>
      <c r="N69" s="2"/>
    </row>
    <row r="70" spans="1:14" ht="12.75">
      <c r="A70" s="4">
        <f t="shared" si="29"/>
        <v>1.0600000000000005</v>
      </c>
      <c r="B70" s="23">
        <f t="shared" si="0"/>
        <v>0</v>
      </c>
      <c r="C70" s="23">
        <f t="shared" si="30"/>
        <v>0</v>
      </c>
      <c r="D70" s="30">
        <f t="shared" si="31"/>
        <v>0.0011784158713773786</v>
      </c>
      <c r="E70" s="31">
        <f t="shared" si="32"/>
        <v>-0.025226204811254926</v>
      </c>
      <c r="F70" s="21">
        <f t="shared" si="33"/>
        <v>-0.6990096365316524</v>
      </c>
      <c r="G70" s="4">
        <f t="shared" si="10"/>
        <v>2178505229.2241745</v>
      </c>
      <c r="H70" s="22">
        <f t="shared" si="34"/>
        <v>1244468.3415825237</v>
      </c>
      <c r="I70" s="27">
        <f t="shared" si="35"/>
        <v>0.0005712487282051249</v>
      </c>
      <c r="J70" s="28">
        <f t="shared" si="36"/>
        <v>-0.03549050950597044</v>
      </c>
      <c r="K70" s="29">
        <f t="shared" si="37"/>
        <v>-0.32742083293989993</v>
      </c>
      <c r="L70" s="3"/>
      <c r="N70" s="2"/>
    </row>
    <row r="71" spans="1:14" ht="12.75">
      <c r="A71" s="4">
        <f t="shared" si="29"/>
        <v>1.0800000000000005</v>
      </c>
      <c r="B71" s="23">
        <f t="shared" si="0"/>
        <v>0</v>
      </c>
      <c r="C71" s="23">
        <f t="shared" si="30"/>
        <v>0</v>
      </c>
      <c r="D71" s="30">
        <f t="shared" si="31"/>
        <v>0.0005712487282051249</v>
      </c>
      <c r="E71" s="31">
        <f t="shared" si="32"/>
        <v>-0.03549050950597044</v>
      </c>
      <c r="F71" s="21">
        <f t="shared" si="33"/>
        <v>-0.32742083293989993</v>
      </c>
      <c r="G71" s="4">
        <f t="shared" si="10"/>
        <v>2178505229.2241745</v>
      </c>
      <c r="H71" s="22">
        <f t="shared" si="34"/>
        <v>-348141.6631902512</v>
      </c>
      <c r="I71" s="27">
        <f t="shared" si="35"/>
        <v>-0.00015980758665162077</v>
      </c>
      <c r="J71" s="28">
        <f t="shared" si="36"/>
        <v>-0.03761512197970412</v>
      </c>
      <c r="K71" s="29">
        <f t="shared" si="37"/>
        <v>0.11495958556653178</v>
      </c>
      <c r="L71" s="3"/>
      <c r="N71" s="2"/>
    </row>
    <row r="72" spans="1:14" ht="12.75">
      <c r="A72" s="4">
        <f t="shared" si="29"/>
        <v>1.1000000000000005</v>
      </c>
      <c r="B72" s="23">
        <f t="shared" si="0"/>
        <v>0</v>
      </c>
      <c r="C72" s="23">
        <f t="shared" si="30"/>
        <v>0</v>
      </c>
      <c r="D72" s="30">
        <f t="shared" si="31"/>
        <v>-0.00015980758665162077</v>
      </c>
      <c r="E72" s="31">
        <f t="shared" si="32"/>
        <v>-0.03761512197970412</v>
      </c>
      <c r="F72" s="21">
        <f t="shared" si="33"/>
        <v>0.11495958556653178</v>
      </c>
      <c r="G72" s="4">
        <f t="shared" si="10"/>
        <v>2178505229.2241745</v>
      </c>
      <c r="H72" s="22">
        <f t="shared" si="34"/>
        <v>-1847141.7413248247</v>
      </c>
      <c r="I72" s="27">
        <f t="shared" si="35"/>
        <v>-0.0008478941048870663</v>
      </c>
      <c r="J72" s="28">
        <f t="shared" si="36"/>
        <v>-0.031193529843840433</v>
      </c>
      <c r="K72" s="29">
        <f t="shared" si="37"/>
        <v>0.5271996280198358</v>
      </c>
      <c r="L72" s="3"/>
      <c r="N72" s="2"/>
    </row>
    <row r="73" spans="1:14" ht="12.75">
      <c r="A73" s="4">
        <f t="shared" si="29"/>
        <v>1.1200000000000006</v>
      </c>
      <c r="B73" s="23">
        <f t="shared" si="0"/>
        <v>0</v>
      </c>
      <c r="C73" s="23">
        <f t="shared" si="30"/>
        <v>0</v>
      </c>
      <c r="D73" s="30">
        <f t="shared" si="31"/>
        <v>-0.0008478941048870663</v>
      </c>
      <c r="E73" s="31">
        <f t="shared" si="32"/>
        <v>-0.031193529843840433</v>
      </c>
      <c r="F73" s="21">
        <f t="shared" si="33"/>
        <v>0.5271996280198358</v>
      </c>
      <c r="G73" s="4">
        <f t="shared" si="10"/>
        <v>2178505229.2241745</v>
      </c>
      <c r="H73" s="22">
        <f t="shared" si="34"/>
        <v>-2913601.8827120233</v>
      </c>
      <c r="I73" s="27">
        <f t="shared" si="35"/>
        <v>-0.0013374316681120095</v>
      </c>
      <c r="J73" s="28">
        <f t="shared" si="36"/>
        <v>-0.01776022647865389</v>
      </c>
      <c r="K73" s="29">
        <f t="shared" si="37"/>
        <v>0.8161307084988199</v>
      </c>
      <c r="L73" s="3"/>
      <c r="N73" s="2"/>
    </row>
    <row r="74" spans="1:14" ht="12.75">
      <c r="A74" s="4">
        <f t="shared" si="29"/>
        <v>1.1400000000000006</v>
      </c>
      <c r="B74" s="23">
        <f t="shared" si="0"/>
        <v>0</v>
      </c>
      <c r="C74" s="23">
        <f t="shared" si="30"/>
        <v>0</v>
      </c>
      <c r="D74" s="30">
        <f t="shared" si="31"/>
        <v>-0.0013374316681120095</v>
      </c>
      <c r="E74" s="31">
        <f t="shared" si="32"/>
        <v>-0.01776022647865389</v>
      </c>
      <c r="F74" s="21">
        <f t="shared" si="33"/>
        <v>0.8161307084988199</v>
      </c>
      <c r="G74" s="4">
        <f t="shared" si="10"/>
        <v>2178505229.2241745</v>
      </c>
      <c r="H74" s="22">
        <f t="shared" si="34"/>
        <v>-3309767.2176520946</v>
      </c>
      <c r="I74" s="27">
        <f t="shared" si="35"/>
        <v>-0.001519283577221797</v>
      </c>
      <c r="J74" s="28">
        <f t="shared" si="36"/>
        <v>-0.00042496443232485637</v>
      </c>
      <c r="K74" s="29">
        <f t="shared" si="37"/>
        <v>0.9173954961340817</v>
      </c>
      <c r="L74" s="3"/>
      <c r="N74" s="2"/>
    </row>
    <row r="75" spans="1:14" ht="12.75">
      <c r="A75" s="4">
        <f t="shared" si="29"/>
        <v>1.1600000000000006</v>
      </c>
      <c r="B75" s="23">
        <f t="shared" si="0"/>
        <v>0</v>
      </c>
      <c r="C75" s="23">
        <f t="shared" si="30"/>
        <v>0</v>
      </c>
      <c r="D75" s="30">
        <f t="shared" si="31"/>
        <v>-0.001519283577221797</v>
      </c>
      <c r="E75" s="31">
        <f t="shared" si="32"/>
        <v>-0.00042496443232485637</v>
      </c>
      <c r="F75" s="21">
        <f t="shared" si="33"/>
        <v>0.9173954961340817</v>
      </c>
      <c r="G75" s="4">
        <f t="shared" si="10"/>
        <v>2178505229.2241745</v>
      </c>
      <c r="H75" s="22">
        <f t="shared" si="34"/>
        <v>-2952018.916315193</v>
      </c>
      <c r="I75" s="27">
        <f t="shared" si="35"/>
        <v>-0.0013550662521780992</v>
      </c>
      <c r="J75" s="28">
        <f t="shared" si="36"/>
        <v>0.01684669693669464</v>
      </c>
      <c r="K75" s="29">
        <f t="shared" si="37"/>
        <v>0.8097706407678681</v>
      </c>
      <c r="L75" s="3"/>
      <c r="N75" s="2"/>
    </row>
    <row r="76" spans="1:14" ht="12.75">
      <c r="A76" s="4">
        <f t="shared" si="29"/>
        <v>1.1800000000000006</v>
      </c>
      <c r="B76" s="23">
        <f t="shared" si="0"/>
        <v>0</v>
      </c>
      <c r="C76" s="23">
        <f t="shared" si="30"/>
        <v>0</v>
      </c>
      <c r="D76" s="30">
        <f t="shared" si="31"/>
        <v>-0.0013550662521780992</v>
      </c>
      <c r="E76" s="31">
        <f t="shared" si="32"/>
        <v>0.01684669693669464</v>
      </c>
      <c r="F76" s="21">
        <f t="shared" si="33"/>
        <v>0.8097706407678681</v>
      </c>
      <c r="G76" s="4">
        <f t="shared" si="10"/>
        <v>2178505229.2241745</v>
      </c>
      <c r="H76" s="22">
        <f t="shared" si="34"/>
        <v>-1928406.893146583</v>
      </c>
      <c r="I76" s="27">
        <f t="shared" si="35"/>
        <v>-0.000885197275304839</v>
      </c>
      <c r="J76" s="28">
        <f t="shared" si="36"/>
        <v>0.030140200750631375</v>
      </c>
      <c r="K76" s="29">
        <f t="shared" si="37"/>
        <v>0.519579740625804</v>
      </c>
      <c r="L76" s="3"/>
      <c r="N76" s="2"/>
    </row>
    <row r="77" spans="1:14" ht="12.75">
      <c r="A77" s="4">
        <f t="shared" si="29"/>
        <v>1.2000000000000006</v>
      </c>
      <c r="B77" s="23">
        <f t="shared" si="0"/>
        <v>0</v>
      </c>
      <c r="C77" s="23">
        <f t="shared" si="30"/>
        <v>0</v>
      </c>
      <c r="D77" s="30">
        <f t="shared" si="31"/>
        <v>-0.000885197275304839</v>
      </c>
      <c r="E77" s="31">
        <f t="shared" si="32"/>
        <v>0.030140200750631375</v>
      </c>
      <c r="F77" s="21">
        <f t="shared" si="33"/>
        <v>0.519579740625804</v>
      </c>
      <c r="G77" s="4">
        <f t="shared" si="10"/>
        <v>2178505229.2241745</v>
      </c>
      <c r="H77" s="22">
        <f t="shared" si="34"/>
        <v>-477106.8528056912</v>
      </c>
      <c r="I77" s="27">
        <f t="shared" si="35"/>
        <v>-0.00021900652172205344</v>
      </c>
      <c r="J77" s="28">
        <f t="shared" si="36"/>
        <v>0.036478874607647184</v>
      </c>
      <c r="K77" s="29">
        <f t="shared" si="37"/>
        <v>0.11428764507577618</v>
      </c>
      <c r="L77" s="3"/>
      <c r="N77" s="2"/>
    </row>
    <row r="78" spans="1:14" ht="12.75">
      <c r="A78" s="4">
        <f t="shared" si="29"/>
        <v>1.2200000000000006</v>
      </c>
      <c r="B78" s="23">
        <f t="shared" si="0"/>
        <v>0</v>
      </c>
      <c r="C78" s="23">
        <f t="shared" si="30"/>
        <v>0</v>
      </c>
      <c r="D78" s="30">
        <f t="shared" si="31"/>
        <v>-0.00021900652172205344</v>
      </c>
      <c r="E78" s="31">
        <f t="shared" si="32"/>
        <v>0.036478874607647184</v>
      </c>
      <c r="F78" s="21">
        <f t="shared" si="33"/>
        <v>0.11428764507577618</v>
      </c>
      <c r="G78" s="4">
        <f t="shared" si="10"/>
        <v>2178505229.2241745</v>
      </c>
      <c r="H78" s="22">
        <f t="shared" si="34"/>
        <v>1068954.4569385143</v>
      </c>
      <c r="I78" s="27">
        <f t="shared" si="35"/>
        <v>0.0004906825297450392</v>
      </c>
      <c r="J78" s="28">
        <f t="shared" si="36"/>
        <v>0.034490030539062085</v>
      </c>
      <c r="K78" s="29">
        <f t="shared" si="37"/>
        <v>-0.31317205193428677</v>
      </c>
      <c r="L78" s="3"/>
      <c r="N78" s="2"/>
    </row>
    <row r="79" spans="1:14" ht="12.75">
      <c r="A79" s="4">
        <f t="shared" si="29"/>
        <v>1.2400000000000007</v>
      </c>
      <c r="B79" s="23">
        <f t="shared" si="0"/>
        <v>0</v>
      </c>
      <c r="C79" s="23">
        <f t="shared" si="30"/>
        <v>0</v>
      </c>
      <c r="D79" s="30">
        <f t="shared" si="31"/>
        <v>0.0004906825297450392</v>
      </c>
      <c r="E79" s="31">
        <f t="shared" si="32"/>
        <v>0.034490030539062085</v>
      </c>
      <c r="F79" s="21">
        <f t="shared" si="33"/>
        <v>-0.31317205193428677</v>
      </c>
      <c r="G79" s="4">
        <f t="shared" si="10"/>
        <v>2178505229.2241745</v>
      </c>
      <c r="H79" s="22">
        <f t="shared" si="34"/>
        <v>2358441.3012017473</v>
      </c>
      <c r="I79" s="27">
        <f t="shared" si="35"/>
        <v>0.0010825961166233478</v>
      </c>
      <c r="J79" s="28">
        <f t="shared" si="36"/>
        <v>0.024701328148768784</v>
      </c>
      <c r="K79" s="29">
        <f t="shared" si="37"/>
        <v>-0.6656981870950479</v>
      </c>
      <c r="L79" s="3"/>
      <c r="N79" s="2"/>
    </row>
    <row r="80" spans="1:14" ht="12.75">
      <c r="A80" s="4">
        <f t="shared" si="29"/>
        <v>1.2600000000000007</v>
      </c>
      <c r="B80" s="23">
        <f t="shared" si="0"/>
        <v>0</v>
      </c>
      <c r="C80" s="23">
        <f t="shared" si="30"/>
        <v>0</v>
      </c>
      <c r="D80" s="30">
        <f t="shared" si="31"/>
        <v>0.0010825961166233478</v>
      </c>
      <c r="E80" s="31">
        <f t="shared" si="32"/>
        <v>0.024701328148768784</v>
      </c>
      <c r="F80" s="21">
        <f t="shared" si="33"/>
        <v>-0.6656981870950479</v>
      </c>
      <c r="G80" s="4">
        <f t="shared" si="10"/>
        <v>2178505229.2241745</v>
      </c>
      <c r="H80" s="22">
        <f t="shared" si="34"/>
        <v>3101419.650138687</v>
      </c>
      <c r="I80" s="27">
        <f t="shared" si="35"/>
        <v>0.0014236457220913753</v>
      </c>
      <c r="J80" s="28">
        <f t="shared" si="36"/>
        <v>0.009403632398033962</v>
      </c>
      <c r="K80" s="29">
        <f t="shared" si="37"/>
        <v>-0.8640713879784351</v>
      </c>
      <c r="L80" s="3"/>
      <c r="N80" s="2"/>
    </row>
    <row r="81" spans="1:14" ht="12.75">
      <c r="A81" s="4">
        <f t="shared" si="29"/>
        <v>1.2800000000000007</v>
      </c>
      <c r="B81" s="23">
        <f aca="true" t="shared" si="38" ref="B81:B109">f(A81,$J$2,$K$2,$L$2)</f>
        <v>0</v>
      </c>
      <c r="C81" s="23">
        <f t="shared" si="30"/>
        <v>0</v>
      </c>
      <c r="D81" s="30">
        <f t="shared" si="31"/>
        <v>0.0014236457220913753</v>
      </c>
      <c r="E81" s="31">
        <f t="shared" si="32"/>
        <v>0.009403632398033962</v>
      </c>
      <c r="F81" s="21">
        <f t="shared" si="33"/>
        <v>-0.8640713879784351</v>
      </c>
      <c r="G81" s="4">
        <f t="shared" si="10"/>
        <v>2178505229.2241745</v>
      </c>
      <c r="H81" s="22">
        <f t="shared" si="34"/>
        <v>3134513.0026852502</v>
      </c>
      <c r="I81" s="27">
        <f t="shared" si="35"/>
        <v>0.0014388365750223773</v>
      </c>
      <c r="J81" s="28">
        <f t="shared" si="36"/>
        <v>-0.007884547104933755</v>
      </c>
      <c r="K81" s="29">
        <f t="shared" si="37"/>
        <v>-0.8647465623183366</v>
      </c>
      <c r="L81" s="3"/>
      <c r="N81" s="2"/>
    </row>
    <row r="82" spans="1:14" ht="12.75">
      <c r="A82" s="4">
        <f t="shared" si="29"/>
        <v>1.3000000000000007</v>
      </c>
      <c r="B82" s="23">
        <f t="shared" si="38"/>
        <v>0</v>
      </c>
      <c r="C82" s="23">
        <f t="shared" si="30"/>
        <v>0</v>
      </c>
      <c r="D82" s="30">
        <f t="shared" si="31"/>
        <v>0.0014388365750223773</v>
      </c>
      <c r="E82" s="31">
        <f t="shared" si="32"/>
        <v>-0.007884547104933755</v>
      </c>
      <c r="F82" s="21">
        <f t="shared" si="33"/>
        <v>-0.8647465623183366</v>
      </c>
      <c r="G82" s="4">
        <f t="shared" si="10"/>
        <v>2178505229.2241745</v>
      </c>
      <c r="H82" s="22">
        <f t="shared" si="34"/>
        <v>2456769.0096815345</v>
      </c>
      <c r="I82" s="27">
        <f t="shared" si="35"/>
        <v>0.0011277315182559636</v>
      </c>
      <c r="J82" s="28">
        <f t="shared" si="36"/>
        <v>-0.023225958571707617</v>
      </c>
      <c r="K82" s="29">
        <f t="shared" si="37"/>
        <v>-0.6693945843590492</v>
      </c>
      <c r="L82" s="3"/>
      <c r="N82" s="2"/>
    </row>
    <row r="83" spans="1:14" ht="12.75">
      <c r="A83" s="4">
        <f t="shared" si="29"/>
        <v>1.3200000000000007</v>
      </c>
      <c r="B83" s="23">
        <f t="shared" si="38"/>
        <v>0</v>
      </c>
      <c r="C83" s="23">
        <f t="shared" si="30"/>
        <v>0</v>
      </c>
      <c r="D83" s="30">
        <f t="shared" si="31"/>
        <v>0.0011277315182559636</v>
      </c>
      <c r="E83" s="31">
        <f t="shared" si="32"/>
        <v>-0.023225958571707617</v>
      </c>
      <c r="F83" s="21">
        <f t="shared" si="33"/>
        <v>-0.6693945843590492</v>
      </c>
      <c r="G83" s="4">
        <f aca="true" t="shared" si="39" ref="G83:G109">K+2*Cx/h+4*m/h^2</f>
        <v>2178505229.2241745</v>
      </c>
      <c r="H83" s="22">
        <f t="shared" si="34"/>
        <v>1228376.8594630763</v>
      </c>
      <c r="I83" s="27">
        <f t="shared" si="35"/>
        <v>0.0005638622496676472</v>
      </c>
      <c r="J83" s="28">
        <f t="shared" si="36"/>
        <v>-0.03316096828712403</v>
      </c>
      <c r="K83" s="29">
        <f t="shared" si="37"/>
        <v>-0.3241063871825926</v>
      </c>
      <c r="L83" s="3"/>
      <c r="N83" s="2"/>
    </row>
    <row r="84" spans="1:14" ht="12.75">
      <c r="A84" s="4">
        <f t="shared" si="29"/>
        <v>1.3400000000000007</v>
      </c>
      <c r="B84" s="23">
        <f t="shared" si="38"/>
        <v>0</v>
      </c>
      <c r="C84" s="23">
        <f t="shared" si="30"/>
        <v>0</v>
      </c>
      <c r="D84" s="30">
        <f t="shared" si="31"/>
        <v>0.0005638622496676472</v>
      </c>
      <c r="E84" s="31">
        <f t="shared" si="32"/>
        <v>-0.03316096828712403</v>
      </c>
      <c r="F84" s="21">
        <f t="shared" si="33"/>
        <v>-0.3241063871825926</v>
      </c>
      <c r="G84" s="4">
        <f t="shared" si="39"/>
        <v>2178505229.2241745</v>
      </c>
      <c r="H84" s="22">
        <f t="shared" si="34"/>
        <v>-267131.0992702347</v>
      </c>
      <c r="I84" s="27">
        <f t="shared" si="35"/>
        <v>-0.00012262127980540465</v>
      </c>
      <c r="J84" s="28">
        <f t="shared" si="36"/>
        <v>-0.03548738466018116</v>
      </c>
      <c r="K84" s="29">
        <f t="shared" si="37"/>
        <v>0.09146474987688083</v>
      </c>
      <c r="L84" s="3"/>
      <c r="N84" s="2"/>
    </row>
    <row r="85" spans="1:14" ht="12.75">
      <c r="A85" s="4">
        <f t="shared" si="29"/>
        <v>1.3600000000000008</v>
      </c>
      <c r="B85" s="23">
        <f t="shared" si="38"/>
        <v>0</v>
      </c>
      <c r="C85" s="23">
        <f t="shared" si="30"/>
        <v>0</v>
      </c>
      <c r="D85" s="30">
        <f t="shared" si="31"/>
        <v>-0.00012262127980540465</v>
      </c>
      <c r="E85" s="31">
        <f t="shared" si="32"/>
        <v>-0.03548738466018116</v>
      </c>
      <c r="F85" s="21">
        <f t="shared" si="33"/>
        <v>0.09146474987688083</v>
      </c>
      <c r="G85" s="4">
        <f t="shared" si="39"/>
        <v>2178505229.2241745</v>
      </c>
      <c r="H85" s="22">
        <f t="shared" si="34"/>
        <v>-1688288.4664323318</v>
      </c>
      <c r="I85" s="27">
        <f t="shared" si="35"/>
        <v>-0.0007749756318159391</v>
      </c>
      <c r="J85" s="28">
        <f t="shared" si="36"/>
        <v>-0.029748050540872276</v>
      </c>
      <c r="K85" s="29">
        <f t="shared" si="37"/>
        <v>0.48246866205400524</v>
      </c>
      <c r="L85" s="3"/>
      <c r="N85" s="2"/>
    </row>
    <row r="86" spans="1:14" ht="12.75">
      <c r="A86" s="4">
        <f t="shared" si="29"/>
        <v>1.3800000000000008</v>
      </c>
      <c r="B86" s="23">
        <f t="shared" si="38"/>
        <v>0</v>
      </c>
      <c r="C86" s="23">
        <f t="shared" si="30"/>
        <v>0</v>
      </c>
      <c r="D86" s="30">
        <f t="shared" si="31"/>
        <v>-0.0007749756318159391</v>
      </c>
      <c r="E86" s="31">
        <f t="shared" si="32"/>
        <v>-0.029748050540872276</v>
      </c>
      <c r="F86" s="21">
        <f t="shared" si="33"/>
        <v>0.48246866205400524</v>
      </c>
      <c r="G86" s="4">
        <f t="shared" si="39"/>
        <v>2178505229.2241745</v>
      </c>
      <c r="H86" s="22">
        <f t="shared" si="34"/>
        <v>-2713632.9503510706</v>
      </c>
      <c r="I86" s="27">
        <f t="shared" si="35"/>
        <v>-0.0012456398607394988</v>
      </c>
      <c r="J86" s="28">
        <f t="shared" si="36"/>
        <v>-0.017318372351483688</v>
      </c>
      <c r="K86" s="29">
        <f t="shared" si="37"/>
        <v>0.7604991568848517</v>
      </c>
      <c r="L86" s="3"/>
      <c r="N86" s="2"/>
    </row>
    <row r="87" spans="1:14" ht="12.75">
      <c r="A87" s="4">
        <f t="shared" si="29"/>
        <v>1.4000000000000008</v>
      </c>
      <c r="B87" s="23">
        <f t="shared" si="38"/>
        <v>0</v>
      </c>
      <c r="C87" s="23">
        <f t="shared" si="30"/>
        <v>0</v>
      </c>
      <c r="D87" s="30">
        <f t="shared" si="31"/>
        <v>-0.0012456398607394988</v>
      </c>
      <c r="E87" s="31">
        <f t="shared" si="32"/>
        <v>-0.017318372351483688</v>
      </c>
      <c r="F87" s="21">
        <f t="shared" si="33"/>
        <v>0.7604991568848517</v>
      </c>
      <c r="G87" s="4">
        <f t="shared" si="39"/>
        <v>2178505229.2241745</v>
      </c>
      <c r="H87" s="22">
        <f t="shared" si="34"/>
        <v>-3114390.950231842</v>
      </c>
      <c r="I87" s="27">
        <f t="shared" si="35"/>
        <v>-0.0014295999424068229</v>
      </c>
      <c r="J87" s="28">
        <f t="shared" si="36"/>
        <v>-0.001077635815248723</v>
      </c>
      <c r="K87" s="29">
        <f t="shared" si="37"/>
        <v>0.8635744967386447</v>
      </c>
      <c r="L87" s="3"/>
      <c r="N87" s="2"/>
    </row>
    <row r="88" spans="1:14" ht="12.75">
      <c r="A88" s="4">
        <f t="shared" si="29"/>
        <v>1.4200000000000008</v>
      </c>
      <c r="B88" s="23">
        <f t="shared" si="38"/>
        <v>0</v>
      </c>
      <c r="C88" s="23">
        <f t="shared" si="30"/>
        <v>0</v>
      </c>
      <c r="D88" s="30">
        <f t="shared" si="31"/>
        <v>-0.0014295999424068229</v>
      </c>
      <c r="E88" s="31">
        <f t="shared" si="32"/>
        <v>-0.001077635815248723</v>
      </c>
      <c r="F88" s="21">
        <f t="shared" si="33"/>
        <v>0.8635744967386447</v>
      </c>
      <c r="G88" s="4">
        <f t="shared" si="39"/>
        <v>2178505229.2241745</v>
      </c>
      <c r="H88" s="22">
        <f t="shared" si="34"/>
        <v>-2805480.874095961</v>
      </c>
      <c r="I88" s="27">
        <f t="shared" si="35"/>
        <v>-0.0012878008445704166</v>
      </c>
      <c r="J88" s="28">
        <f t="shared" si="36"/>
        <v>0.015257545598889349</v>
      </c>
      <c r="K88" s="29">
        <f t="shared" si="37"/>
        <v>0.769943644675159</v>
      </c>
      <c r="L88" s="3"/>
      <c r="N88" s="2"/>
    </row>
    <row r="89" spans="1:14" ht="12.75">
      <c r="A89" s="4">
        <f t="shared" si="29"/>
        <v>1.4400000000000008</v>
      </c>
      <c r="B89" s="23">
        <f t="shared" si="38"/>
        <v>0</v>
      </c>
      <c r="C89" s="23">
        <f t="shared" si="30"/>
        <v>0</v>
      </c>
      <c r="D89" s="30">
        <f t="shared" si="31"/>
        <v>-0.0012878008445704166</v>
      </c>
      <c r="E89" s="31">
        <f t="shared" si="32"/>
        <v>0.015257545598889349</v>
      </c>
      <c r="F89" s="21">
        <f t="shared" si="33"/>
        <v>0.769943644675159</v>
      </c>
      <c r="G89" s="4">
        <f t="shared" si="39"/>
        <v>2178505229.2241745</v>
      </c>
      <c r="H89" s="22">
        <f t="shared" si="34"/>
        <v>-1863473.7769668156</v>
      </c>
      <c r="I89" s="27">
        <f t="shared" si="35"/>
        <v>-0.0008553910047902201</v>
      </c>
      <c r="J89" s="28">
        <f t="shared" si="36"/>
        <v>0.0279834383791303</v>
      </c>
      <c r="K89" s="29">
        <f t="shared" si="37"/>
        <v>0.5026456333489342</v>
      </c>
      <c r="L89" s="3"/>
      <c r="N89" s="2"/>
    </row>
    <row r="90" spans="1:14" ht="12.75">
      <c r="A90" s="4">
        <f t="shared" si="29"/>
        <v>1.4600000000000009</v>
      </c>
      <c r="B90" s="23">
        <f t="shared" si="38"/>
        <v>0</v>
      </c>
      <c r="C90" s="23">
        <f t="shared" si="30"/>
        <v>0</v>
      </c>
      <c r="D90" s="30">
        <f t="shared" si="31"/>
        <v>-0.0008553910047902201</v>
      </c>
      <c r="E90" s="31">
        <f t="shared" si="32"/>
        <v>0.0279834383791303</v>
      </c>
      <c r="F90" s="21">
        <f t="shared" si="33"/>
        <v>0.5026456333489342</v>
      </c>
      <c r="G90" s="4">
        <f t="shared" si="39"/>
        <v>2178505229.2241745</v>
      </c>
      <c r="H90" s="22">
        <f t="shared" si="34"/>
        <v>-507744.84348562313</v>
      </c>
      <c r="I90" s="27">
        <f t="shared" si="35"/>
        <v>-0.00023307028905615482</v>
      </c>
      <c r="J90" s="28">
        <f t="shared" si="36"/>
        <v>0.034248633194276235</v>
      </c>
      <c r="K90" s="29">
        <f t="shared" si="37"/>
        <v>0.1238738481656585</v>
      </c>
      <c r="L90" s="3"/>
      <c r="N90" s="2"/>
    </row>
    <row r="91" spans="1:14" ht="12.75">
      <c r="A91" s="4">
        <f t="shared" si="29"/>
        <v>1.4800000000000009</v>
      </c>
      <c r="B91" s="23">
        <f t="shared" si="38"/>
        <v>0</v>
      </c>
      <c r="C91" s="23">
        <f t="shared" si="30"/>
        <v>0</v>
      </c>
      <c r="D91" s="30">
        <f t="shared" si="31"/>
        <v>-0.00023307028905615482</v>
      </c>
      <c r="E91" s="31">
        <f t="shared" si="32"/>
        <v>0.034248633194276235</v>
      </c>
      <c r="F91" s="21">
        <f t="shared" si="33"/>
        <v>0.1238738481656585</v>
      </c>
      <c r="G91" s="4">
        <f t="shared" si="39"/>
        <v>2178505229.2241745</v>
      </c>
      <c r="H91" s="22">
        <f t="shared" si="34"/>
        <v>950572.105371708</v>
      </c>
      <c r="I91" s="27">
        <f t="shared" si="35"/>
        <v>0.0004363414384413632</v>
      </c>
      <c r="J91" s="28">
        <f t="shared" si="36"/>
        <v>0.032692539555475575</v>
      </c>
      <c r="K91" s="29">
        <f t="shared" si="37"/>
        <v>-0.27948321204572396</v>
      </c>
      <c r="L91" s="3"/>
      <c r="N91" s="2"/>
    </row>
    <row r="92" spans="1:14" ht="12.75">
      <c r="A92" s="4">
        <f t="shared" si="29"/>
        <v>1.5000000000000009</v>
      </c>
      <c r="B92" s="23">
        <f t="shared" si="38"/>
        <v>0</v>
      </c>
      <c r="C92" s="23">
        <f t="shared" si="30"/>
        <v>0</v>
      </c>
      <c r="D92" s="30">
        <f t="shared" si="31"/>
        <v>0.0004363414384413632</v>
      </c>
      <c r="E92" s="31">
        <f t="shared" si="32"/>
        <v>0.032692539555475575</v>
      </c>
      <c r="F92" s="21">
        <f t="shared" si="33"/>
        <v>-0.27948321204572396</v>
      </c>
      <c r="G92" s="4">
        <f t="shared" si="39"/>
        <v>2178505229.2241745</v>
      </c>
      <c r="H92" s="22">
        <f t="shared" si="34"/>
        <v>2179959.035942225</v>
      </c>
      <c r="I92" s="27">
        <f t="shared" si="35"/>
        <v>0.0010006673413947085</v>
      </c>
      <c r="J92" s="28">
        <f t="shared" si="36"/>
        <v>0.023740050739858957</v>
      </c>
      <c r="K92" s="29">
        <f t="shared" si="37"/>
        <v>-0.6157656695159358</v>
      </c>
      <c r="L92" s="3"/>
      <c r="N92" s="2"/>
    </row>
    <row r="93" spans="1:14" ht="12.75">
      <c r="A93" s="4">
        <f t="shared" si="29"/>
        <v>1.520000000000001</v>
      </c>
      <c r="B93" s="23">
        <f t="shared" si="38"/>
        <v>0</v>
      </c>
      <c r="C93" s="23">
        <f t="shared" si="30"/>
        <v>0</v>
      </c>
      <c r="D93" s="30">
        <f t="shared" si="31"/>
        <v>0.0010006673413947085</v>
      </c>
      <c r="E93" s="31">
        <f t="shared" si="32"/>
        <v>0.023740050739858957</v>
      </c>
      <c r="F93" s="21">
        <f t="shared" si="33"/>
        <v>-0.6157656695159358</v>
      </c>
      <c r="G93" s="4">
        <f t="shared" si="39"/>
        <v>2178505229.2241745</v>
      </c>
      <c r="H93" s="22">
        <f t="shared" si="34"/>
        <v>2903850.336604006</v>
      </c>
      <c r="I93" s="27">
        <f t="shared" si="35"/>
        <v>0.0013329554125688957</v>
      </c>
      <c r="J93" s="28">
        <f t="shared" si="36"/>
        <v>0.00948875637755977</v>
      </c>
      <c r="K93" s="29">
        <f t="shared" si="37"/>
        <v>-0.8093637667139855</v>
      </c>
      <c r="L93" s="3"/>
      <c r="N93" s="2"/>
    </row>
    <row r="94" spans="1:14" ht="12.75">
      <c r="A94" s="4">
        <f t="shared" si="29"/>
        <v>1.540000000000001</v>
      </c>
      <c r="B94" s="23">
        <f t="shared" si="38"/>
        <v>0</v>
      </c>
      <c r="C94" s="23">
        <f t="shared" si="30"/>
        <v>0</v>
      </c>
      <c r="D94" s="30">
        <f t="shared" si="31"/>
        <v>0.0013329554125688957</v>
      </c>
      <c r="E94" s="31">
        <f t="shared" si="32"/>
        <v>0.00948875637755977</v>
      </c>
      <c r="F94" s="21">
        <f t="shared" si="33"/>
        <v>-0.8093637667139855</v>
      </c>
      <c r="G94" s="4">
        <f t="shared" si="39"/>
        <v>2178505229.2241745</v>
      </c>
      <c r="H94" s="22">
        <f t="shared" si="34"/>
        <v>2962817.7856179895</v>
      </c>
      <c r="I94" s="27">
        <f t="shared" si="35"/>
        <v>0.0013600232608452954</v>
      </c>
      <c r="J94" s="28">
        <f t="shared" si="36"/>
        <v>-0.006781971549919807</v>
      </c>
      <c r="K94" s="29">
        <f t="shared" si="37"/>
        <v>-0.8177090260339708</v>
      </c>
      <c r="L94" s="3"/>
      <c r="N94" s="2"/>
    </row>
    <row r="95" spans="1:14" ht="12.75">
      <c r="A95" s="4">
        <f t="shared" si="29"/>
        <v>1.560000000000001</v>
      </c>
      <c r="B95" s="23">
        <f t="shared" si="38"/>
        <v>0</v>
      </c>
      <c r="C95" s="23">
        <f t="shared" si="30"/>
        <v>0</v>
      </c>
      <c r="D95" s="30">
        <f t="shared" si="31"/>
        <v>0.0013600232608452954</v>
      </c>
      <c r="E95" s="31">
        <f t="shared" si="32"/>
        <v>-0.006781971549919807</v>
      </c>
      <c r="F95" s="21">
        <f t="shared" si="33"/>
        <v>-0.8177090260339708</v>
      </c>
      <c r="G95" s="4">
        <f t="shared" si="39"/>
        <v>2178505229.2241745</v>
      </c>
      <c r="H95" s="22">
        <f t="shared" si="34"/>
        <v>2349629.0858444357</v>
      </c>
      <c r="I95" s="27">
        <f t="shared" si="35"/>
        <v>0.0010785510423958005</v>
      </c>
      <c r="J95" s="28">
        <f t="shared" si="36"/>
        <v>-0.021365250295029684</v>
      </c>
      <c r="K95" s="29">
        <f t="shared" si="37"/>
        <v>-0.6406188484770161</v>
      </c>
      <c r="L95" s="3"/>
      <c r="N95" s="2"/>
    </row>
    <row r="96" spans="1:14" ht="12.75">
      <c r="A96" s="4">
        <f t="shared" si="29"/>
        <v>1.580000000000001</v>
      </c>
      <c r="B96" s="23">
        <f t="shared" si="38"/>
        <v>0</v>
      </c>
      <c r="C96" s="23">
        <f t="shared" si="30"/>
        <v>0</v>
      </c>
      <c r="D96" s="30">
        <f t="shared" si="31"/>
        <v>0.0010785510423958005</v>
      </c>
      <c r="E96" s="31">
        <f t="shared" si="32"/>
        <v>-0.021365250295029684</v>
      </c>
      <c r="F96" s="21">
        <f t="shared" si="33"/>
        <v>-0.6406188484770161</v>
      </c>
      <c r="G96" s="4">
        <f t="shared" si="39"/>
        <v>2178505229.2241745</v>
      </c>
      <c r="H96" s="22">
        <f t="shared" si="34"/>
        <v>1209483.1537976898</v>
      </c>
      <c r="I96" s="27">
        <f t="shared" si="35"/>
        <v>0.0005551894654980562</v>
      </c>
      <c r="J96" s="28">
        <f t="shared" si="36"/>
        <v>-0.030970907394744743</v>
      </c>
      <c r="K96" s="29">
        <f t="shared" si="37"/>
        <v>-0.3199468614944908</v>
      </c>
      <c r="L96" s="3"/>
      <c r="N96" s="2"/>
    </row>
    <row r="97" spans="1:14" ht="12.75">
      <c r="A97" s="4">
        <f t="shared" si="29"/>
        <v>1.600000000000001</v>
      </c>
      <c r="B97" s="23">
        <f t="shared" si="38"/>
        <v>0</v>
      </c>
      <c r="C97" s="23">
        <f t="shared" si="30"/>
        <v>0</v>
      </c>
      <c r="D97" s="30">
        <f t="shared" si="31"/>
        <v>0.0005551894654980562</v>
      </c>
      <c r="E97" s="31">
        <f t="shared" si="32"/>
        <v>-0.030970907394744743</v>
      </c>
      <c r="F97" s="21">
        <f t="shared" si="33"/>
        <v>-0.3199468614944908</v>
      </c>
      <c r="G97" s="4">
        <f t="shared" si="39"/>
        <v>2178505229.2241745</v>
      </c>
      <c r="H97" s="22">
        <f t="shared" si="34"/>
        <v>-194309.89995242623</v>
      </c>
      <c r="I97" s="27">
        <f t="shared" si="35"/>
        <v>-8.91941397917256E-05</v>
      </c>
      <c r="J97" s="28">
        <f t="shared" si="36"/>
        <v>-0.03346745313423344</v>
      </c>
      <c r="K97" s="29">
        <f t="shared" si="37"/>
        <v>0.07029228754562111</v>
      </c>
      <c r="L97" s="3"/>
      <c r="N97" s="2"/>
    </row>
    <row r="98" spans="1:14" ht="12.75">
      <c r="A98" s="4">
        <f t="shared" si="29"/>
        <v>1.620000000000001</v>
      </c>
      <c r="B98" s="23">
        <f t="shared" si="38"/>
        <v>0</v>
      </c>
      <c r="C98" s="23">
        <f t="shared" si="30"/>
        <v>0</v>
      </c>
      <c r="D98" s="30">
        <f t="shared" si="31"/>
        <v>-8.91941397917256E-05</v>
      </c>
      <c r="E98" s="31">
        <f t="shared" si="32"/>
        <v>-0.03346745313423344</v>
      </c>
      <c r="F98" s="21">
        <f t="shared" si="33"/>
        <v>0.07029228754562111</v>
      </c>
      <c r="G98" s="4">
        <f t="shared" si="39"/>
        <v>2178505229.2241745</v>
      </c>
      <c r="H98" s="22">
        <f t="shared" si="34"/>
        <v>-1541105.6296983191</v>
      </c>
      <c r="I98" s="27">
        <f t="shared" si="35"/>
        <v>-0.0007074142439617412</v>
      </c>
      <c r="J98" s="28">
        <f t="shared" si="36"/>
        <v>-0.028354557282768117</v>
      </c>
      <c r="K98" s="29">
        <f t="shared" si="37"/>
        <v>0.440997297600909</v>
      </c>
      <c r="L98" s="3"/>
      <c r="N98" s="2"/>
    </row>
    <row r="99" spans="1:14" ht="12.75">
      <c r="A99" s="4">
        <f t="shared" si="29"/>
        <v>1.640000000000001</v>
      </c>
      <c r="B99" s="23">
        <f t="shared" si="38"/>
        <v>0</v>
      </c>
      <c r="C99" s="23">
        <f t="shared" si="30"/>
        <v>0</v>
      </c>
      <c r="D99" s="30">
        <f t="shared" si="31"/>
        <v>-0.0007074142439617412</v>
      </c>
      <c r="E99" s="31">
        <f t="shared" si="32"/>
        <v>-0.028354557282768117</v>
      </c>
      <c r="F99" s="21">
        <f t="shared" si="33"/>
        <v>0.440997297600909</v>
      </c>
      <c r="G99" s="4">
        <f t="shared" si="39"/>
        <v>2178505229.2241745</v>
      </c>
      <c r="H99" s="22">
        <f t="shared" si="34"/>
        <v>-2526137.956758454</v>
      </c>
      <c r="I99" s="27">
        <f t="shared" si="35"/>
        <v>-0.001159573969743502</v>
      </c>
      <c r="J99" s="28">
        <f t="shared" si="36"/>
        <v>-0.016861415295407967</v>
      </c>
      <c r="K99" s="29">
        <f t="shared" si="37"/>
        <v>0.7083169011351068</v>
      </c>
      <c r="L99" s="3"/>
      <c r="N99" s="2"/>
    </row>
    <row r="100" spans="1:14" ht="12.75">
      <c r="A100" s="4">
        <f t="shared" si="29"/>
        <v>1.660000000000001</v>
      </c>
      <c r="B100" s="23">
        <f t="shared" si="38"/>
        <v>0</v>
      </c>
      <c r="C100" s="23">
        <f t="shared" si="30"/>
        <v>0</v>
      </c>
      <c r="D100" s="30">
        <f t="shared" si="31"/>
        <v>-0.001159573969743502</v>
      </c>
      <c r="E100" s="31">
        <f t="shared" si="32"/>
        <v>-0.016861415295407967</v>
      </c>
      <c r="F100" s="21">
        <f t="shared" si="33"/>
        <v>0.7083169011351068</v>
      </c>
      <c r="G100" s="4">
        <f t="shared" si="39"/>
        <v>2178505229.2241745</v>
      </c>
      <c r="H100" s="22">
        <f t="shared" si="34"/>
        <v>-2929457.1143233324</v>
      </c>
      <c r="I100" s="27">
        <f t="shared" si="35"/>
        <v>-0.0013447097004979844</v>
      </c>
      <c r="J100" s="28">
        <f t="shared" si="36"/>
        <v>-0.0016521577800402767</v>
      </c>
      <c r="K100" s="29">
        <f t="shared" si="37"/>
        <v>0.8126088504016646</v>
      </c>
      <c r="L100" s="3"/>
      <c r="N100" s="2"/>
    </row>
    <row r="101" spans="1:14" ht="12.75">
      <c r="A101" s="4">
        <f t="shared" si="29"/>
        <v>1.680000000000001</v>
      </c>
      <c r="B101" s="23">
        <f t="shared" si="38"/>
        <v>0</v>
      </c>
      <c r="C101" s="23">
        <f t="shared" si="30"/>
        <v>0</v>
      </c>
      <c r="D101" s="30">
        <f t="shared" si="31"/>
        <v>-0.0013447097004979844</v>
      </c>
      <c r="E101" s="31">
        <f t="shared" si="32"/>
        <v>-0.0016521577800402767</v>
      </c>
      <c r="F101" s="21">
        <f t="shared" si="33"/>
        <v>0.8126088504016646</v>
      </c>
      <c r="G101" s="4">
        <f t="shared" si="39"/>
        <v>2178505229.2241745</v>
      </c>
      <c r="H101" s="22">
        <f t="shared" si="34"/>
        <v>-2665005.4059576215</v>
      </c>
      <c r="I101" s="27">
        <f t="shared" si="35"/>
        <v>-0.001223318342415319</v>
      </c>
      <c r="J101" s="28">
        <f t="shared" si="36"/>
        <v>0.013791293588306826</v>
      </c>
      <c r="K101" s="29">
        <f t="shared" si="37"/>
        <v>0.7317362864330454</v>
      </c>
      <c r="L101" s="3"/>
      <c r="N101" s="2"/>
    </row>
    <row r="102" spans="1:14" ht="12.75">
      <c r="A102" s="4">
        <f t="shared" si="29"/>
        <v>1.700000000000001</v>
      </c>
      <c r="B102" s="23">
        <f t="shared" si="38"/>
        <v>0</v>
      </c>
      <c r="C102" s="23">
        <f t="shared" si="30"/>
        <v>0</v>
      </c>
      <c r="D102" s="30">
        <f t="shared" si="31"/>
        <v>-0.001223318342415319</v>
      </c>
      <c r="E102" s="31">
        <f t="shared" si="32"/>
        <v>0.013791293588306826</v>
      </c>
      <c r="F102" s="21">
        <f t="shared" si="33"/>
        <v>0.7317362864330454</v>
      </c>
      <c r="G102" s="4">
        <f t="shared" si="39"/>
        <v>2178505229.2241745</v>
      </c>
      <c r="H102" s="22">
        <f t="shared" si="34"/>
        <v>-1798889.519633421</v>
      </c>
      <c r="I102" s="27">
        <f t="shared" si="35"/>
        <v>-0.0008257448710710944</v>
      </c>
      <c r="J102" s="28">
        <f t="shared" si="36"/>
        <v>0.025966053546115624</v>
      </c>
      <c r="K102" s="29">
        <f t="shared" si="37"/>
        <v>0.4857397093478338</v>
      </c>
      <c r="L102" s="3"/>
      <c r="N102" s="2"/>
    </row>
    <row r="103" spans="1:14" ht="12.75">
      <c r="A103" s="4">
        <f t="shared" si="29"/>
        <v>1.720000000000001</v>
      </c>
      <c r="B103" s="23">
        <f t="shared" si="38"/>
        <v>0</v>
      </c>
      <c r="C103" s="23">
        <f t="shared" si="30"/>
        <v>0</v>
      </c>
      <c r="D103" s="30">
        <f t="shared" si="31"/>
        <v>-0.0008257448710710944</v>
      </c>
      <c r="E103" s="31">
        <f t="shared" si="32"/>
        <v>0.025966053546115624</v>
      </c>
      <c r="F103" s="21">
        <f t="shared" si="33"/>
        <v>0.4857397093478338</v>
      </c>
      <c r="G103" s="4">
        <f t="shared" si="39"/>
        <v>2178505229.2241745</v>
      </c>
      <c r="H103" s="22">
        <f t="shared" si="34"/>
        <v>-532991.6119913857</v>
      </c>
      <c r="I103" s="27">
        <f t="shared" si="35"/>
        <v>-0.00024465932183288753</v>
      </c>
      <c r="J103" s="28">
        <f t="shared" si="36"/>
        <v>0.032142501377705066</v>
      </c>
      <c r="K103" s="29">
        <f t="shared" si="37"/>
        <v>0.1319050738111099</v>
      </c>
      <c r="L103" s="3"/>
      <c r="N103" s="2"/>
    </row>
    <row r="104" spans="1:14" ht="12.75">
      <c r="A104" s="4">
        <f t="shared" si="29"/>
        <v>1.740000000000001</v>
      </c>
      <c r="B104" s="23">
        <f t="shared" si="38"/>
        <v>0</v>
      </c>
      <c r="C104" s="23">
        <f t="shared" si="30"/>
        <v>0</v>
      </c>
      <c r="D104" s="30">
        <f t="shared" si="31"/>
        <v>-0.00024465932183288753</v>
      </c>
      <c r="E104" s="31">
        <f t="shared" si="32"/>
        <v>0.032142501377705066</v>
      </c>
      <c r="F104" s="21">
        <f t="shared" si="33"/>
        <v>0.1319050738111099</v>
      </c>
      <c r="G104" s="4">
        <f t="shared" si="39"/>
        <v>2178505229.2241745</v>
      </c>
      <c r="H104" s="22">
        <f t="shared" si="34"/>
        <v>842046.0168291533</v>
      </c>
      <c r="I104" s="27">
        <f t="shared" si="35"/>
        <v>0.0003865246709226532</v>
      </c>
      <c r="J104" s="28">
        <f t="shared" si="36"/>
        <v>0.030975897897849006</v>
      </c>
      <c r="K104" s="29">
        <f t="shared" si="37"/>
        <v>-0.24856542179671456</v>
      </c>
      <c r="L104" s="3"/>
      <c r="N104" s="2"/>
    </row>
    <row r="105" spans="1:14" ht="12.75">
      <c r="A105" s="4">
        <f t="shared" si="29"/>
        <v>1.7600000000000011</v>
      </c>
      <c r="B105" s="23">
        <f t="shared" si="38"/>
        <v>0</v>
      </c>
      <c r="C105" s="23">
        <f t="shared" si="30"/>
        <v>0</v>
      </c>
      <c r="D105" s="30">
        <f t="shared" si="31"/>
        <v>0.0003865246709226532</v>
      </c>
      <c r="E105" s="31">
        <f t="shared" si="32"/>
        <v>0.030975897897849006</v>
      </c>
      <c r="F105" s="21">
        <f t="shared" si="33"/>
        <v>-0.24856542179671456</v>
      </c>
      <c r="G105" s="4">
        <f t="shared" si="39"/>
        <v>2178505229.2241745</v>
      </c>
      <c r="H105" s="22">
        <f t="shared" si="34"/>
        <v>2013522.6613043237</v>
      </c>
      <c r="I105" s="27">
        <f t="shared" si="35"/>
        <v>0.0009242679954554869</v>
      </c>
      <c r="J105" s="28">
        <f t="shared" si="36"/>
        <v>0.022798434555434365</v>
      </c>
      <c r="K105" s="29">
        <f t="shared" si="37"/>
        <v>-0.5691809124447509</v>
      </c>
      <c r="L105" s="3"/>
      <c r="N105" s="2"/>
    </row>
    <row r="106" spans="1:14" ht="12.75">
      <c r="A106" s="4">
        <f t="shared" si="29"/>
        <v>1.7800000000000011</v>
      </c>
      <c r="B106" s="23">
        <f t="shared" si="38"/>
        <v>0</v>
      </c>
      <c r="C106" s="23">
        <f t="shared" si="30"/>
        <v>0</v>
      </c>
      <c r="D106" s="30">
        <f t="shared" si="31"/>
        <v>0.0009242679954554869</v>
      </c>
      <c r="E106" s="31">
        <f t="shared" si="32"/>
        <v>0.022798434555434365</v>
      </c>
      <c r="F106" s="21">
        <f t="shared" si="33"/>
        <v>-0.5691809124447509</v>
      </c>
      <c r="G106" s="4">
        <f t="shared" si="39"/>
        <v>2178505229.2241745</v>
      </c>
      <c r="H106" s="22">
        <f t="shared" si="34"/>
        <v>2717765.7753276844</v>
      </c>
      <c r="I106" s="27">
        <f t="shared" si="35"/>
        <v>0.001247536952801144</v>
      </c>
      <c r="J106" s="28">
        <f t="shared" si="36"/>
        <v>0.009528461179131344</v>
      </c>
      <c r="K106" s="29">
        <f t="shared" si="37"/>
        <v>-0.757816425185552</v>
      </c>
      <c r="L106" s="3"/>
      <c r="N106" s="2"/>
    </row>
    <row r="107" spans="1:14" ht="12.75">
      <c r="A107" s="4">
        <f t="shared" si="29"/>
        <v>1.8000000000000012</v>
      </c>
      <c r="B107" s="23">
        <f t="shared" si="38"/>
        <v>0</v>
      </c>
      <c r="C107" s="23">
        <f t="shared" si="30"/>
        <v>0</v>
      </c>
      <c r="D107" s="30">
        <f t="shared" si="31"/>
        <v>0.001247536952801144</v>
      </c>
      <c r="E107" s="31">
        <f t="shared" si="32"/>
        <v>0.009528461179131344</v>
      </c>
      <c r="F107" s="21">
        <f t="shared" si="33"/>
        <v>-0.757816425185552</v>
      </c>
      <c r="G107" s="4">
        <f t="shared" si="39"/>
        <v>2178505229.2241745</v>
      </c>
      <c r="H107" s="22">
        <f t="shared" si="34"/>
        <v>2799447.9934641197</v>
      </c>
      <c r="I107" s="27">
        <f t="shared" si="35"/>
        <v>0.0012850315693118993</v>
      </c>
      <c r="J107" s="28">
        <f t="shared" si="36"/>
        <v>-0.005778999528055812</v>
      </c>
      <c r="K107" s="29">
        <f t="shared" si="37"/>
        <v>-0.7729296455331617</v>
      </c>
      <c r="L107" s="3"/>
      <c r="N107" s="2"/>
    </row>
    <row r="108" spans="1:14" ht="12.75">
      <c r="A108" s="4">
        <f t="shared" si="29"/>
        <v>1.8200000000000012</v>
      </c>
      <c r="B108" s="23">
        <f t="shared" si="38"/>
        <v>0</v>
      </c>
      <c r="C108" s="23">
        <f t="shared" si="30"/>
        <v>0</v>
      </c>
      <c r="D108" s="30">
        <f t="shared" si="31"/>
        <v>0.0012850315693118993</v>
      </c>
      <c r="E108" s="31">
        <f t="shared" si="32"/>
        <v>-0.005778999528055812</v>
      </c>
      <c r="F108" s="21">
        <f t="shared" si="33"/>
        <v>-0.7729296455331617</v>
      </c>
      <c r="G108" s="4">
        <f t="shared" si="39"/>
        <v>2178505229.2241745</v>
      </c>
      <c r="H108" s="22">
        <f t="shared" si="34"/>
        <v>2245797.197924697</v>
      </c>
      <c r="I108" s="27">
        <f t="shared" si="35"/>
        <v>0.0010308890553934942</v>
      </c>
      <c r="J108" s="28">
        <f t="shared" si="36"/>
        <v>-0.019635251863784706</v>
      </c>
      <c r="K108" s="29">
        <f t="shared" si="37"/>
        <v>-0.6126955880397238</v>
      </c>
      <c r="L108" s="3"/>
      <c r="N108" s="2"/>
    </row>
    <row r="109" spans="1:14" ht="12.75">
      <c r="A109" s="4">
        <f t="shared" si="29"/>
        <v>1.8400000000000012</v>
      </c>
      <c r="B109" s="23">
        <f t="shared" si="38"/>
        <v>0</v>
      </c>
      <c r="C109" s="23">
        <f t="shared" si="30"/>
        <v>0</v>
      </c>
      <c r="D109" s="30">
        <f t="shared" si="31"/>
        <v>0.0010308890553934942</v>
      </c>
      <c r="E109" s="31">
        <f t="shared" si="32"/>
        <v>-0.019635251863784706</v>
      </c>
      <c r="F109" s="21">
        <f t="shared" si="33"/>
        <v>-0.6126955880397238</v>
      </c>
      <c r="G109" s="4">
        <f t="shared" si="39"/>
        <v>2178505229.2241745</v>
      </c>
      <c r="H109" s="22">
        <f t="shared" si="34"/>
        <v>1188176.518250584</v>
      </c>
      <c r="I109" s="27">
        <f t="shared" si="35"/>
        <v>0.0005454090733001023</v>
      </c>
      <c r="J109" s="28">
        <f t="shared" si="36"/>
        <v>-0.02891274634555448</v>
      </c>
      <c r="K109" s="29">
        <f t="shared" si="37"/>
        <v>-0.3150538601372546</v>
      </c>
      <c r="L109" s="3"/>
      <c r="N109" s="2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N110" s="2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N111" s="2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N112" s="2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N113" s="2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N114" s="2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N115" s="2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N116" s="2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N117" s="2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N118" s="2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N119" s="2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N120" s="2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N121" s="2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N122" s="2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N123" s="2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N124" s="2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N125" s="2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N126" s="2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N127" s="2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N128" s="2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N129" s="2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N130" s="2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N131" s="2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N132" s="2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N133" s="2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N134" s="2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N135" s="2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N136" s="2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N137" s="2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N138" s="2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N139" s="2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N140" s="2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N141" s="2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N142" s="2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N143" s="2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N144" s="2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N145" s="2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N146" s="2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N147" s="2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N148" s="2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N149" s="2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N150" s="2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N151" s="2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N152" s="2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N153" s="2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N154" s="2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N155" s="2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N156" s="2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N157" s="2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N158" s="2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N159" s="2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N160" s="2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N161" s="2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N162" s="2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N163" s="2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N164" s="2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N165" s="2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N166" s="2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N167" s="2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N168" s="2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N169" s="2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N170" s="2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N171" s="2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N172" s="2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N173" s="2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N174" s="2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N175" s="2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N176" s="2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N177" s="2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N178" s="2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N179" s="2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N180" s="2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N181" s="2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N182" s="2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N183" s="2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N184" s="2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N185" s="2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N186" s="2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N187" s="2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N188" s="2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N189" s="2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N190" s="2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N191" s="2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N192" s="2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N193" s="2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N194" s="2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N195" s="2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N196" s="2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N197" s="2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N198" s="2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N199" s="2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N200" s="2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N201" s="2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N202" s="2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N203" s="2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N204" s="2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N205" s="2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N206" s="2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N207" s="2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N208" s="2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N209" s="2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N210" s="2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N211" s="2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N212" s="2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N213" s="2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N214" s="2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N215" s="2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N216" s="2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N217" s="2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N218" s="2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N219" s="2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N220" s="2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N221" s="2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N222" s="2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N223" s="2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N224" s="2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N225" s="2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N226" s="2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N227" s="2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N228" s="2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N229" s="2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N230" s="2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N231" s="2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N232" s="2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N233" s="2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N234" s="2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N235" s="2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N236" s="2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N237" s="2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N238" s="2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N239" s="2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N240" s="2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N241" s="2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N242" s="2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N243" s="2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N244" s="2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N245" s="2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N246" s="2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N247" s="2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N248" s="2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N249" s="2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N250" s="2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N251" s="2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N252" s="2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N253" s="2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N254" s="2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N255" s="2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N256" s="2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N257" s="2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N258" s="2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N259" s="2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N260" s="2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N261" s="2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N262" s="2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N263" s="2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N264" s="2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N265" s="2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N266" s="2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N267" s="2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N268" s="2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N269" s="2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N270" s="2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N271" s="2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N272" s="2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N273" s="2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N274" s="2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N275" s="2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N276" s="2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N277" s="2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N278" s="2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N279" s="2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N280" s="2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N281" s="2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N282" s="2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N283" s="2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N284" s="2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N285" s="2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N286" s="2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N287" s="2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N288" s="2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N289" s="2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N290" s="2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N291" s="2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N292" s="2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N293" s="2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N294" s="2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N295" s="2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N296" s="2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N297" s="2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N298" s="2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N299" s="2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N300" s="2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N301" s="2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N302" s="2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N303" s="2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N304" s="2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N305" s="2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N306" s="2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N307" s="2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N308" s="2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N309" s="2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N310" s="2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N311" s="2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N312" s="2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N313" s="2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N314" s="2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N315" s="2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N316" s="2"/>
    </row>
    <row r="317" spans="1:1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N317" s="2"/>
    </row>
    <row r="318" spans="1:1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N318" s="2"/>
    </row>
    <row r="319" spans="1:1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N319" s="2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N320" s="2"/>
    </row>
    <row r="321" spans="1:1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N321" s="2"/>
    </row>
    <row r="322" spans="1:1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N322" s="2"/>
    </row>
    <row r="323" spans="1:1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N323" s="2"/>
    </row>
    <row r="324" spans="1:1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N324" s="2"/>
    </row>
    <row r="325" spans="1:1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N325" s="2"/>
    </row>
    <row r="326" spans="1:1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N326" s="2"/>
    </row>
    <row r="327" spans="1:1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N327" s="2"/>
    </row>
    <row r="328" spans="1:1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N328" s="2"/>
    </row>
    <row r="329" spans="1:1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N329" s="2"/>
    </row>
    <row r="330" spans="1:1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N330" s="2"/>
    </row>
    <row r="331" spans="1:1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N331" s="2"/>
    </row>
    <row r="332" spans="1:1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N332" s="2"/>
    </row>
    <row r="333" spans="1:1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N333" s="2"/>
    </row>
    <row r="334" spans="1:1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N334" s="2"/>
    </row>
    <row r="335" spans="1:1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N335" s="2"/>
    </row>
    <row r="336" spans="1:1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N336" s="2"/>
    </row>
    <row r="337" spans="1:1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N337" s="2"/>
    </row>
    <row r="338" spans="1:1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N338" s="2"/>
    </row>
    <row r="339" spans="1:1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N339" s="2"/>
    </row>
    <row r="340" spans="1:1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N340" s="2"/>
    </row>
    <row r="341" spans="1:1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N341" s="2"/>
    </row>
    <row r="342" spans="1:1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N342" s="2"/>
    </row>
    <row r="343" spans="1:1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N343" s="2"/>
    </row>
    <row r="344" spans="1:1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N344" s="2"/>
    </row>
    <row r="345" spans="1:1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N345" s="2"/>
    </row>
    <row r="346" spans="1:1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N346" s="2"/>
    </row>
    <row r="347" spans="1:1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N347" s="2"/>
    </row>
    <row r="348" spans="1:1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N348" s="2"/>
    </row>
    <row r="349" spans="1:1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N349" s="2"/>
    </row>
    <row r="350" spans="1:1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N350" s="2"/>
    </row>
    <row r="351" spans="1:1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N351" s="2"/>
    </row>
    <row r="352" spans="1:1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N352" s="2"/>
    </row>
    <row r="353" spans="1:1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N353" s="2"/>
    </row>
    <row r="354" spans="1:1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N354" s="2"/>
    </row>
    <row r="355" spans="1:1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N355" s="2"/>
    </row>
    <row r="356" spans="1:1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N356" s="2"/>
    </row>
    <row r="357" spans="1:1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N357" s="2"/>
    </row>
    <row r="358" spans="1:1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N358" s="2"/>
    </row>
    <row r="359" spans="1:1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N359" s="2"/>
    </row>
    <row r="360" spans="1:1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N360" s="2"/>
    </row>
    <row r="361" spans="1:1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N361" s="2"/>
    </row>
    <row r="362" spans="1:1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N362" s="2"/>
    </row>
    <row r="363" spans="1:1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N363" s="2"/>
    </row>
    <row r="364" spans="1:1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N364" s="2"/>
    </row>
    <row r="365" spans="1:1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N365" s="2"/>
    </row>
    <row r="366" spans="1:1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N366" s="2"/>
    </row>
    <row r="367" spans="1:1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N367" s="2"/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N368" s="2"/>
    </row>
    <row r="369" spans="1:1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N369" s="2"/>
    </row>
    <row r="370" spans="1:1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N370" s="2"/>
    </row>
    <row r="371" spans="1:1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N371" s="2"/>
    </row>
    <row r="372" spans="1:1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N372" s="2"/>
    </row>
    <row r="373" spans="1:1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N373" s="2"/>
    </row>
    <row r="374" spans="1:1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N374" s="2"/>
    </row>
    <row r="375" spans="1:1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N375" s="2"/>
    </row>
    <row r="376" spans="1:1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N376" s="2"/>
    </row>
    <row r="377" spans="1:1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N377" s="2"/>
    </row>
    <row r="378" spans="1:1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N378" s="2"/>
    </row>
    <row r="379" spans="1:1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N379" s="2"/>
    </row>
    <row r="380" spans="1:1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N380" s="2"/>
    </row>
    <row r="381" spans="1:1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N381" s="2"/>
    </row>
    <row r="382" spans="1:1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N382" s="2"/>
    </row>
    <row r="383" spans="1:1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N383" s="2"/>
    </row>
    <row r="384" spans="1:1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N384" s="2"/>
    </row>
    <row r="385" spans="1:1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N385" s="2"/>
    </row>
    <row r="386" spans="1:1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N386" s="2"/>
    </row>
    <row r="387" spans="1:1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N387" s="2"/>
    </row>
    <row r="388" spans="1:1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N388" s="2"/>
    </row>
    <row r="389" spans="1:1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N389" s="2"/>
    </row>
    <row r="390" spans="1:1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N390" s="2"/>
    </row>
    <row r="391" spans="1:1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N391" s="2"/>
    </row>
    <row r="392" spans="1:1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N392" s="2"/>
    </row>
    <row r="393" spans="1:1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N393" s="2"/>
    </row>
    <row r="394" spans="1:1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N394" s="2"/>
    </row>
    <row r="395" spans="1:1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N395" s="2"/>
    </row>
    <row r="396" spans="1:1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N396" s="2"/>
    </row>
    <row r="397" spans="1:1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N397" s="2"/>
    </row>
    <row r="398" spans="1:1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N398" s="2"/>
    </row>
    <row r="399" spans="1:1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N399" s="2"/>
    </row>
    <row r="400" spans="1:1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N400" s="2"/>
    </row>
    <row r="401" spans="1:1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N401" s="2"/>
    </row>
    <row r="402" spans="1:1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N402" s="2"/>
    </row>
    <row r="403" spans="1:1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N403" s="2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N404" s="2"/>
    </row>
    <row r="405" spans="1:1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N405" s="2"/>
    </row>
    <row r="406" spans="1:1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N406" s="2"/>
    </row>
    <row r="407" spans="1:1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N407" s="2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N408" s="2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N409" s="2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N410" s="2"/>
    </row>
    <row r="411" spans="1:1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N411" s="2"/>
    </row>
    <row r="412" spans="1:1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N412" s="2"/>
    </row>
    <row r="413" spans="1:1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N413" s="2"/>
    </row>
    <row r="414" spans="1:1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N414" s="2"/>
    </row>
    <row r="415" spans="1:1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N415" s="2"/>
    </row>
    <row r="416" spans="1:1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N416" s="2"/>
    </row>
    <row r="417" spans="1:1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N417" s="2"/>
    </row>
    <row r="418" spans="1:1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N418" s="2"/>
    </row>
    <row r="419" spans="1:1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N419" s="2"/>
    </row>
    <row r="420" spans="1:1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N420" s="2"/>
    </row>
    <row r="421" spans="1:1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N421" s="2"/>
    </row>
    <row r="422" spans="1:1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N422" s="2"/>
    </row>
    <row r="423" spans="1:1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N423" s="2"/>
    </row>
    <row r="424" spans="1:1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N424" s="2"/>
    </row>
    <row r="425" spans="1:1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N425" s="2"/>
    </row>
    <row r="426" spans="1:1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N426" s="2"/>
    </row>
    <row r="427" spans="1:1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N427" s="2"/>
    </row>
    <row r="428" spans="1:1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N428" s="2"/>
    </row>
    <row r="429" spans="1:1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N429" s="2"/>
    </row>
    <row r="430" spans="1:1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N430" s="2"/>
    </row>
    <row r="431" spans="1:1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N431" s="2"/>
    </row>
    <row r="432" spans="1:1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N432" s="2"/>
    </row>
    <row r="433" spans="1:1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N433" s="2"/>
    </row>
    <row r="434" spans="1:1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N434" s="2"/>
    </row>
    <row r="435" spans="1:1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N435" s="2"/>
    </row>
    <row r="436" spans="1:1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N436" s="2"/>
    </row>
    <row r="437" spans="1:1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N437" s="2"/>
    </row>
    <row r="438" spans="1:1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N438" s="2"/>
    </row>
    <row r="439" spans="1:1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N439" s="2"/>
    </row>
    <row r="440" spans="1:1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N440" s="2"/>
    </row>
    <row r="441" spans="1:1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N441" s="2"/>
    </row>
    <row r="442" spans="1:1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N442" s="2"/>
    </row>
    <row r="443" spans="1:1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N443" s="2"/>
    </row>
    <row r="444" spans="1:1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N444" s="2"/>
    </row>
    <row r="445" spans="1:1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N445" s="2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N446" s="2"/>
    </row>
    <row r="447" spans="1:1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N447" s="2"/>
    </row>
    <row r="448" spans="1:1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N448" s="2"/>
    </row>
    <row r="449" spans="1:1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N449" s="2"/>
    </row>
    <row r="450" spans="1:1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N450" s="2"/>
    </row>
    <row r="451" spans="1:1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N451" s="2"/>
    </row>
    <row r="452" spans="1:1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N452" s="2"/>
    </row>
    <row r="453" spans="1:1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N453" s="2"/>
    </row>
    <row r="454" spans="1:1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N454" s="2"/>
    </row>
    <row r="455" spans="1:1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N455" s="2"/>
    </row>
    <row r="456" spans="1:1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N456" s="2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N457" s="2"/>
    </row>
    <row r="458" spans="1:1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N458" s="2"/>
    </row>
    <row r="459" spans="1:1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N459" s="2"/>
    </row>
    <row r="460" spans="1:1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N460" s="2"/>
    </row>
    <row r="461" spans="1:1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N461" s="2"/>
    </row>
    <row r="462" spans="1:1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N462" s="2"/>
    </row>
    <row r="463" spans="1:1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N463" s="2"/>
    </row>
    <row r="464" spans="1:1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N464" s="2"/>
    </row>
    <row r="465" spans="1:1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N465" s="2"/>
    </row>
    <row r="466" spans="1:1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N466" s="2"/>
    </row>
    <row r="467" spans="1:1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N467" s="2"/>
    </row>
    <row r="468" spans="1:1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N468" s="2"/>
    </row>
    <row r="469" spans="1:1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N469" s="2"/>
    </row>
    <row r="470" spans="1:1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N470" s="2"/>
    </row>
    <row r="471" spans="1:1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N471" s="2"/>
    </row>
    <row r="472" spans="1:1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N472" s="2"/>
    </row>
    <row r="473" spans="1:1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N473" s="2"/>
    </row>
    <row r="474" spans="1:1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N474" s="2"/>
    </row>
    <row r="475" spans="1:1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N475" s="2"/>
    </row>
    <row r="476" spans="1:1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N476" s="2"/>
    </row>
    <row r="477" spans="1:1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N477" s="2"/>
    </row>
    <row r="478" spans="1:1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N478" s="2"/>
    </row>
    <row r="479" spans="1:1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N479" s="2"/>
    </row>
    <row r="480" spans="1:1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N480" s="2"/>
    </row>
    <row r="481" spans="1:1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N481" s="2"/>
    </row>
    <row r="482" spans="1:1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N482" s="2"/>
    </row>
    <row r="483" spans="1:1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N483" s="2"/>
    </row>
    <row r="484" spans="1:1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N484" s="2"/>
    </row>
    <row r="485" spans="1:1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N485" s="2"/>
    </row>
    <row r="486" spans="1:1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N486" s="2"/>
    </row>
    <row r="487" spans="1:1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N487" s="2"/>
    </row>
    <row r="488" spans="1:1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N488" s="2"/>
    </row>
    <row r="489" spans="1:1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N489" s="2"/>
    </row>
    <row r="490" spans="1:1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N490" s="2"/>
    </row>
    <row r="491" spans="1:1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N491" s="2"/>
    </row>
    <row r="492" spans="1:1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N492" s="2"/>
    </row>
    <row r="493" spans="1:1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N493" s="2"/>
    </row>
    <row r="494" spans="1:1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N494" s="2"/>
    </row>
    <row r="495" spans="1:1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N495" s="2"/>
    </row>
    <row r="496" spans="1:1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N496" s="2"/>
    </row>
    <row r="497" spans="1:1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N497" s="2"/>
    </row>
    <row r="498" spans="1:1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N498" s="2"/>
    </row>
    <row r="499" spans="1:1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N499" s="2"/>
    </row>
    <row r="500" spans="1:1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N500" s="2"/>
    </row>
    <row r="501" spans="1:1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N501" s="2"/>
    </row>
    <row r="502" spans="1:1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N502" s="2"/>
    </row>
    <row r="503" spans="1:1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N503" s="2"/>
    </row>
    <row r="504" spans="1:1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N504" s="2"/>
    </row>
    <row r="505" spans="1:1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N505" s="2"/>
    </row>
    <row r="506" spans="1:1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N506" s="2"/>
    </row>
    <row r="507" spans="1:1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N507" s="2"/>
    </row>
    <row r="508" spans="1:1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N508" s="2"/>
    </row>
    <row r="509" spans="1:1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N509" s="2"/>
    </row>
    <row r="510" spans="1:1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N510" s="2"/>
    </row>
    <row r="511" spans="1:1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N511" s="2"/>
    </row>
    <row r="512" spans="1:1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N512" s="2"/>
    </row>
    <row r="513" spans="1:1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N513" s="2"/>
    </row>
    <row r="514" spans="1:1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N514" s="2"/>
    </row>
    <row r="515" spans="1:1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N515" s="2"/>
    </row>
    <row r="516" spans="1:1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N516" s="2"/>
    </row>
    <row r="517" spans="1:1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N517" s="2"/>
    </row>
    <row r="518" spans="1:1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N518" s="2"/>
    </row>
    <row r="519" spans="1:1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N519" s="2"/>
    </row>
    <row r="520" spans="1:1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N520" s="2"/>
    </row>
    <row r="521" spans="1:1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N521" s="2"/>
    </row>
    <row r="522" spans="1:1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N522" s="2"/>
    </row>
    <row r="523" spans="1:1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N523" s="2"/>
    </row>
    <row r="524" spans="1:1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N524" s="2"/>
    </row>
    <row r="525" spans="1:1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N525" s="2"/>
    </row>
    <row r="526" spans="1:1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N526" s="2"/>
    </row>
    <row r="527" spans="1:1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N527" s="2"/>
    </row>
    <row r="528" spans="1:1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N528" s="2"/>
    </row>
    <row r="529" spans="1:1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N529" s="2"/>
    </row>
    <row r="530" spans="1:1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N530" s="2"/>
    </row>
    <row r="531" spans="1:1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N531" s="2"/>
    </row>
    <row r="532" spans="1:1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N532" s="2"/>
    </row>
    <row r="533" spans="1:1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N533" s="2"/>
    </row>
    <row r="534" spans="1:1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N534" s="2"/>
    </row>
    <row r="535" spans="1:1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N535" s="2"/>
    </row>
    <row r="536" spans="1:1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N536" s="2"/>
    </row>
    <row r="537" spans="1:1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N537" s="2"/>
    </row>
    <row r="538" spans="1:1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N538" s="2"/>
    </row>
    <row r="539" spans="1:1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N539" s="2"/>
    </row>
    <row r="540" spans="1:1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N540" s="2"/>
    </row>
    <row r="541" spans="1:1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N541" s="2"/>
    </row>
    <row r="542" spans="1:1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N542" s="2"/>
    </row>
    <row r="543" spans="1:1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N543" s="2"/>
    </row>
    <row r="544" spans="1:1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N544" s="2"/>
    </row>
    <row r="545" spans="1:1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N545" s="2"/>
    </row>
    <row r="546" spans="1:1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N546" s="2"/>
    </row>
    <row r="547" spans="1:1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N547" s="2"/>
    </row>
    <row r="548" spans="1:1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N548" s="2"/>
    </row>
    <row r="549" spans="1:1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N549" s="2"/>
    </row>
    <row r="550" spans="1:1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N550" s="2"/>
    </row>
    <row r="551" spans="1:1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N551" s="2"/>
    </row>
    <row r="552" spans="1:1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N552" s="2"/>
    </row>
    <row r="553" spans="1:1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N553" s="2"/>
    </row>
    <row r="554" spans="1:1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N554" s="2"/>
    </row>
    <row r="555" spans="1:1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N555" s="2"/>
    </row>
    <row r="556" spans="1:1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N556" s="2"/>
    </row>
    <row r="557" spans="1:1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N557" s="2"/>
    </row>
    <row r="558" spans="1:1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N558" s="2"/>
    </row>
    <row r="559" spans="1:1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N559" s="2"/>
    </row>
    <row r="560" spans="1:1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N560" s="2"/>
    </row>
    <row r="561" spans="1:1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N561" s="2"/>
    </row>
    <row r="562" spans="1:1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N562" s="2"/>
    </row>
    <row r="563" spans="1:1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N563" s="2"/>
    </row>
    <row r="564" spans="1:1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N564" s="2"/>
    </row>
    <row r="565" spans="1:1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N565" s="2"/>
    </row>
    <row r="566" spans="1:1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N566" s="2"/>
    </row>
    <row r="567" spans="1:1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N567" s="2"/>
    </row>
    <row r="568" spans="1:1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N568" s="2"/>
    </row>
    <row r="569" spans="1:1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N569" s="2"/>
    </row>
    <row r="570" spans="1:1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N570" s="2"/>
    </row>
    <row r="571" spans="1:1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N571" s="2"/>
    </row>
    <row r="572" spans="1:1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N572" s="2"/>
    </row>
    <row r="573" spans="1:1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N573" s="2"/>
    </row>
    <row r="574" spans="1:1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N574" s="2"/>
    </row>
    <row r="575" spans="1:1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N575" s="2"/>
    </row>
    <row r="576" spans="1:1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N576" s="2"/>
    </row>
    <row r="577" spans="1:1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N577" s="2"/>
    </row>
    <row r="578" spans="1:1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N578" s="2"/>
    </row>
    <row r="579" spans="1:1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N579" s="2"/>
    </row>
    <row r="580" spans="1:1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N580" s="2"/>
    </row>
    <row r="581" spans="1:1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N581" s="2"/>
    </row>
    <row r="582" spans="1:1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N582" s="2"/>
    </row>
    <row r="583" spans="1:1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N583" s="2"/>
    </row>
    <row r="584" spans="1:1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N584" s="2"/>
    </row>
    <row r="585" spans="1:1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N585" s="2"/>
    </row>
    <row r="586" spans="1:1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N586" s="2"/>
    </row>
    <row r="587" spans="1:1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N587" s="2"/>
    </row>
    <row r="588" spans="1:1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N588" s="2"/>
    </row>
    <row r="589" spans="1:1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N589" s="2"/>
    </row>
    <row r="590" spans="1:1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N590" s="2"/>
    </row>
    <row r="591" spans="1:1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N591" s="2"/>
    </row>
    <row r="592" spans="1:1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N592" s="2"/>
    </row>
    <row r="593" spans="1:1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N593" s="2"/>
    </row>
    <row r="594" spans="1:1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N594" s="2"/>
    </row>
    <row r="595" spans="1:1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N595" s="2"/>
    </row>
    <row r="596" spans="1:1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N596" s="2"/>
    </row>
    <row r="597" spans="1:1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N597" s="2"/>
    </row>
    <row r="598" spans="1:1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N598" s="2"/>
    </row>
    <row r="599" spans="1:1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N599" s="2"/>
    </row>
    <row r="600" spans="1:1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N600" s="2"/>
    </row>
    <row r="601" spans="1:1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N601" s="2"/>
    </row>
    <row r="602" spans="1:1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N602" s="2"/>
    </row>
    <row r="603" spans="1:1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N603" s="2"/>
    </row>
    <row r="604" spans="1:1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N604" s="2"/>
    </row>
    <row r="605" spans="1:1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N605" s="2"/>
    </row>
    <row r="606" spans="1:1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N606" s="2"/>
    </row>
    <row r="607" spans="1:1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N607" s="2"/>
    </row>
    <row r="608" spans="1:1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N608" s="2"/>
    </row>
    <row r="609" spans="1:1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N609" s="2"/>
    </row>
    <row r="610" spans="1:1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N610" s="2"/>
    </row>
    <row r="611" spans="1:1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N611" s="2"/>
    </row>
    <row r="612" spans="1:1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N612" s="2"/>
    </row>
    <row r="613" spans="1:1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N613" s="2"/>
    </row>
    <row r="614" spans="1:1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N614" s="2"/>
    </row>
    <row r="615" spans="1:1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N615" s="2"/>
    </row>
    <row r="616" spans="1:1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N616" s="2"/>
    </row>
    <row r="617" spans="1:1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N617" s="2"/>
    </row>
    <row r="618" spans="1:1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N618" s="2"/>
    </row>
    <row r="619" spans="1:1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N619" s="2"/>
    </row>
    <row r="620" spans="1:1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N620" s="2"/>
    </row>
    <row r="621" spans="1:1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N621" s="2"/>
    </row>
    <row r="622" spans="1:1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N622" s="2"/>
    </row>
    <row r="623" spans="1:1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N623" s="2"/>
    </row>
    <row r="624" spans="1:1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N624" s="2"/>
    </row>
    <row r="625" spans="1:1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N625" s="2"/>
    </row>
    <row r="626" spans="1:1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N626" s="2"/>
    </row>
    <row r="627" spans="1:1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N627" s="2"/>
    </row>
    <row r="628" spans="1:1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N628" s="2"/>
    </row>
    <row r="629" spans="1:1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N629" s="2"/>
    </row>
    <row r="630" spans="1:1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N630" s="2"/>
    </row>
    <row r="631" spans="1:1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N631" s="2"/>
    </row>
    <row r="632" spans="1:1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N632" s="2"/>
    </row>
    <row r="633" spans="1:1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N633" s="2"/>
    </row>
    <row r="634" spans="1:1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N634" s="2"/>
    </row>
    <row r="635" spans="1:1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N635" s="2"/>
    </row>
    <row r="636" spans="1:1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N636" s="2"/>
    </row>
    <row r="637" spans="1:1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N637" s="2"/>
    </row>
    <row r="638" spans="1:1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N638" s="2"/>
    </row>
    <row r="639" spans="1:1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N639" s="2"/>
    </row>
    <row r="640" spans="1:1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N640" s="2"/>
    </row>
    <row r="641" spans="1:1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N641" s="2"/>
    </row>
    <row r="642" spans="1:1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N642" s="2"/>
    </row>
    <row r="643" spans="1:1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N643" s="2"/>
    </row>
    <row r="644" spans="1:1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N644" s="2"/>
    </row>
    <row r="645" spans="1:1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N645" s="2"/>
    </row>
    <row r="646" spans="1:1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N646" s="2"/>
    </row>
    <row r="647" spans="1:1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N647" s="2"/>
    </row>
    <row r="648" spans="1:1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N648" s="2"/>
    </row>
    <row r="649" spans="1:1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N649" s="2"/>
    </row>
    <row r="650" spans="1:1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N650" s="2"/>
    </row>
    <row r="651" spans="1:1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N651" s="2"/>
    </row>
    <row r="652" spans="1:1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N652" s="2"/>
    </row>
    <row r="653" spans="1:1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N653" s="2"/>
    </row>
    <row r="654" spans="1:1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N654" s="2"/>
    </row>
    <row r="655" spans="1:1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N655" s="2"/>
    </row>
    <row r="656" spans="1:1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N656" s="2"/>
    </row>
    <row r="657" spans="1:1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N657" s="2"/>
    </row>
    <row r="658" spans="1:1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N658" s="2"/>
    </row>
    <row r="659" spans="1:1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N659" s="2"/>
    </row>
    <row r="660" spans="1:1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N660" s="2"/>
    </row>
    <row r="661" spans="1:1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N661" s="2"/>
    </row>
    <row r="662" spans="1:1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N662" s="2"/>
    </row>
    <row r="663" spans="1:1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N663" s="2"/>
    </row>
    <row r="664" spans="1:1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N664" s="2"/>
    </row>
    <row r="665" spans="1:1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N665" s="2"/>
    </row>
    <row r="666" spans="1:1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N666" s="2"/>
    </row>
    <row r="667" spans="1:1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N667" s="2"/>
    </row>
    <row r="668" spans="1:1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N668" s="2"/>
    </row>
    <row r="669" spans="1:1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N669" s="2"/>
    </row>
    <row r="670" spans="1:1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N670" s="2"/>
    </row>
    <row r="671" spans="1:1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N671" s="2"/>
    </row>
    <row r="672" spans="1:1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N672" s="2"/>
    </row>
    <row r="673" spans="1:1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N673" s="2"/>
    </row>
    <row r="674" spans="1:1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N674" s="2"/>
    </row>
    <row r="675" spans="1:1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N675" s="2"/>
    </row>
    <row r="676" spans="1:1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N676" s="2"/>
    </row>
    <row r="677" spans="1:1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N677" s="2"/>
    </row>
    <row r="678" spans="1:1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N678" s="2"/>
    </row>
    <row r="679" spans="1:1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N679" s="2"/>
    </row>
    <row r="680" spans="1:1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N680" s="2"/>
    </row>
    <row r="681" spans="1:1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N681" s="2"/>
    </row>
    <row r="682" spans="1:1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N682" s="2"/>
    </row>
    <row r="683" spans="1:1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N683" s="2"/>
    </row>
    <row r="684" spans="1:1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N684" s="2"/>
    </row>
    <row r="685" spans="1:1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N685" s="2"/>
    </row>
    <row r="686" spans="1:1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N686" s="2"/>
    </row>
    <row r="687" spans="1:1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N687" s="2"/>
    </row>
    <row r="688" spans="1:1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N688" s="2"/>
    </row>
    <row r="689" spans="1:1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N689" s="2"/>
    </row>
    <row r="690" spans="1:1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N690" s="2"/>
    </row>
    <row r="691" spans="1:1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N691" s="2"/>
    </row>
    <row r="692" spans="1:1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N692" s="2"/>
    </row>
    <row r="693" spans="1:1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N693" s="2"/>
    </row>
    <row r="694" spans="1:1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N694" s="2"/>
    </row>
    <row r="695" spans="1:1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N695" s="2"/>
    </row>
    <row r="696" spans="1:1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N696" s="2"/>
    </row>
    <row r="697" spans="1:1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N697" s="2"/>
    </row>
    <row r="698" spans="1:1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N698" s="2"/>
    </row>
    <row r="699" spans="1:1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N699" s="2"/>
    </row>
    <row r="700" spans="1:1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N700" s="2"/>
    </row>
    <row r="701" spans="1:1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N701" s="2"/>
    </row>
    <row r="702" spans="1:1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N702" s="2"/>
    </row>
    <row r="703" spans="1:1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N703" s="2"/>
    </row>
    <row r="704" spans="1:1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N704" s="2"/>
    </row>
    <row r="705" spans="1:1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N705" s="2"/>
    </row>
    <row r="706" spans="1:1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N706" s="2"/>
    </row>
    <row r="707" spans="1:1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N707" s="2"/>
    </row>
    <row r="708" spans="1:1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N708" s="2"/>
    </row>
    <row r="709" spans="1:1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N709" s="2"/>
    </row>
    <row r="710" spans="1:1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N710" s="2"/>
    </row>
    <row r="711" spans="1:1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N711" s="2"/>
    </row>
    <row r="712" spans="1:1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N712" s="2"/>
    </row>
    <row r="713" spans="1:1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N713" s="2"/>
    </row>
    <row r="714" spans="1:1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N714" s="2"/>
    </row>
    <row r="715" spans="1:1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N715" s="2"/>
    </row>
    <row r="716" spans="1:1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N716" s="2"/>
    </row>
    <row r="717" spans="1:1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N717" s="2"/>
    </row>
    <row r="718" spans="1:1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N718" s="2"/>
    </row>
    <row r="719" spans="1:1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N719" s="2"/>
    </row>
    <row r="720" spans="1:1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N720" s="2"/>
    </row>
    <row r="721" spans="1:1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N721" s="2"/>
    </row>
    <row r="722" spans="1:1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N722" s="2"/>
    </row>
    <row r="723" spans="1:1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N723" s="2"/>
    </row>
    <row r="724" spans="1:1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N724" s="2"/>
    </row>
    <row r="725" spans="1:1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N725" s="2"/>
    </row>
    <row r="726" spans="1:14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N726" s="2"/>
    </row>
    <row r="727" spans="1:14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N727" s="2"/>
    </row>
    <row r="728" spans="1:14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N728" s="2"/>
    </row>
    <row r="729" spans="1:14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N729" s="2"/>
    </row>
    <row r="730" spans="1:14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N730" s="2"/>
    </row>
    <row r="731" spans="1:14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N731" s="2"/>
    </row>
    <row r="732" spans="1:14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N732" s="2"/>
    </row>
    <row r="733" spans="1:14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N733" s="2"/>
    </row>
    <row r="734" spans="1:14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N734" s="2"/>
    </row>
    <row r="735" spans="1:14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N735" s="2"/>
    </row>
    <row r="736" spans="1:14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N736" s="2"/>
    </row>
    <row r="737" spans="1:14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N737" s="2"/>
    </row>
    <row r="738" spans="1:14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N738" s="2"/>
    </row>
    <row r="739" spans="1:14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N739" s="2"/>
    </row>
    <row r="740" spans="1:14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N740" s="2"/>
    </row>
    <row r="741" spans="1:14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N741" s="2"/>
    </row>
    <row r="742" spans="1:14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N742" s="2"/>
    </row>
    <row r="743" spans="1:14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N743" s="2"/>
    </row>
    <row r="744" spans="1:14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N744" s="2"/>
    </row>
    <row r="745" spans="1:14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N745" s="2"/>
    </row>
    <row r="746" spans="1:14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N746" s="2"/>
    </row>
    <row r="747" spans="1:14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N747" s="2"/>
    </row>
    <row r="748" spans="1:14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N748" s="2"/>
    </row>
    <row r="749" spans="1:14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N749" s="2"/>
    </row>
    <row r="750" spans="1:14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N750" s="2"/>
    </row>
    <row r="751" spans="1:14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N751" s="2"/>
    </row>
    <row r="752" spans="1:14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N752" s="2"/>
    </row>
    <row r="753" spans="1:14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N753" s="2"/>
    </row>
    <row r="754" spans="1:14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N754" s="2"/>
    </row>
    <row r="755" spans="1:14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N755" s="2"/>
    </row>
    <row r="756" spans="1:14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N756" s="2"/>
    </row>
    <row r="757" spans="1:14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N757" s="2"/>
    </row>
    <row r="758" spans="1:14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N758" s="2"/>
    </row>
    <row r="759" spans="1:14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N759" s="2"/>
    </row>
    <row r="760" spans="1:14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N760" s="2"/>
    </row>
    <row r="761" spans="1:14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N761" s="2"/>
    </row>
    <row r="762" spans="1:14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N762" s="2"/>
    </row>
    <row r="763" spans="1:14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N763" s="2"/>
    </row>
    <row r="764" spans="1:14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N764" s="2"/>
    </row>
    <row r="765" spans="1:14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N765" s="2"/>
    </row>
    <row r="766" spans="1:14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N766" s="2"/>
    </row>
    <row r="767" spans="1:14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N767" s="2"/>
    </row>
    <row r="768" spans="1:14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N768" s="2"/>
    </row>
    <row r="769" spans="1:14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N769" s="2"/>
    </row>
    <row r="770" spans="1:14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N770" s="2"/>
    </row>
    <row r="771" spans="1:14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N771" s="2"/>
    </row>
    <row r="772" spans="1:14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N772" s="2"/>
    </row>
    <row r="773" spans="1:14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N773" s="2"/>
    </row>
    <row r="774" spans="1:14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N774" s="2"/>
    </row>
    <row r="775" spans="1:14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N775" s="2"/>
    </row>
    <row r="776" spans="1:14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N776" s="2"/>
    </row>
    <row r="777" spans="1:14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N777" s="2"/>
    </row>
    <row r="778" spans="1:14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N778" s="2"/>
    </row>
    <row r="779" spans="1:14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N779" s="2"/>
    </row>
    <row r="780" spans="1:14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N780" s="2"/>
    </row>
    <row r="781" spans="1:14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N781" s="2"/>
    </row>
    <row r="782" spans="1:14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N782" s="2"/>
    </row>
    <row r="783" spans="1:14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N783" s="2"/>
    </row>
    <row r="784" spans="1:14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N784" s="2"/>
    </row>
    <row r="785" spans="1:14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N785" s="2"/>
    </row>
    <row r="786" spans="1:14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N786" s="2"/>
    </row>
    <row r="787" spans="1:14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N787" s="2"/>
    </row>
    <row r="788" spans="1:14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N788" s="2"/>
    </row>
    <row r="789" spans="1:14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N789" s="2"/>
    </row>
    <row r="790" spans="1:14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N790" s="2"/>
    </row>
    <row r="791" spans="1:14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N791" s="2"/>
    </row>
    <row r="792" spans="1:14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N792" s="2"/>
    </row>
    <row r="793" spans="1:14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N793" s="2"/>
    </row>
    <row r="794" spans="1:14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N794" s="2"/>
    </row>
    <row r="795" spans="1:14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N795" s="2"/>
    </row>
    <row r="796" spans="1:14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N796" s="2"/>
    </row>
    <row r="797" spans="1:14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N797" s="2"/>
    </row>
    <row r="798" spans="1:14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N798" s="2"/>
    </row>
    <row r="799" spans="1:14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N799" s="2"/>
    </row>
    <row r="800" spans="1:14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N800" s="2"/>
    </row>
    <row r="801" spans="1:14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N801" s="2"/>
    </row>
    <row r="802" spans="1:14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N802" s="2"/>
    </row>
    <row r="803" spans="1:14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N803" s="2"/>
    </row>
    <row r="804" spans="1:14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N804" s="2"/>
    </row>
    <row r="805" spans="1:14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N805" s="2"/>
    </row>
    <row r="806" spans="1:14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N806" s="2"/>
    </row>
    <row r="807" spans="1:14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N807" s="2"/>
    </row>
    <row r="808" spans="1:14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N808" s="2"/>
    </row>
    <row r="809" spans="1:14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N809" s="2"/>
    </row>
    <row r="810" spans="1:14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N810" s="2"/>
    </row>
    <row r="811" spans="1:14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N811" s="2"/>
    </row>
    <row r="812" spans="1:14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N812" s="2"/>
    </row>
    <row r="813" spans="1:14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N813" s="2"/>
    </row>
    <row r="814" spans="1:14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N814" s="2"/>
    </row>
    <row r="815" spans="1:14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N815" s="2"/>
    </row>
    <row r="816" spans="1:14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N816" s="2"/>
    </row>
    <row r="817" spans="1:14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N817" s="2"/>
    </row>
    <row r="818" spans="1:14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N818" s="2"/>
    </row>
    <row r="819" spans="1:14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N819" s="2"/>
    </row>
    <row r="820" spans="1:14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N820" s="2"/>
    </row>
    <row r="821" spans="1:14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N821" s="2"/>
    </row>
    <row r="822" spans="1:14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N822" s="2"/>
    </row>
    <row r="823" spans="1:14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N823" s="2"/>
    </row>
    <row r="824" spans="1:14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N824" s="2"/>
    </row>
    <row r="825" spans="1:14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N825" s="2"/>
    </row>
    <row r="826" spans="1:14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N826" s="2"/>
    </row>
    <row r="827" spans="1:14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N827" s="2"/>
    </row>
    <row r="828" spans="1:14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N828" s="2"/>
    </row>
    <row r="829" spans="1:14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N829" s="2"/>
    </row>
    <row r="830" spans="1:14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N830" s="2"/>
    </row>
    <row r="831" spans="1:14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N831" s="2"/>
    </row>
    <row r="832" spans="1:14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N832" s="2"/>
    </row>
    <row r="833" spans="1:14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N833" s="2"/>
    </row>
    <row r="834" spans="1:14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N834" s="2"/>
    </row>
    <row r="835" spans="1:14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N835" s="2"/>
    </row>
    <row r="836" spans="1:14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N836" s="2"/>
    </row>
    <row r="837" spans="1:14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N837" s="2"/>
    </row>
    <row r="838" spans="1:14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N838" s="2"/>
    </row>
    <row r="839" spans="1:14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N839" s="2"/>
    </row>
    <row r="840" spans="1:14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N840" s="2"/>
    </row>
    <row r="841" spans="1:14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N841" s="2"/>
    </row>
    <row r="842" spans="1:14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N842" s="2"/>
    </row>
    <row r="843" spans="1:14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N843" s="2"/>
    </row>
    <row r="844" spans="1:14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N844" s="2"/>
    </row>
    <row r="845" spans="1:14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N845" s="2"/>
    </row>
    <row r="846" spans="1:14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N846" s="2"/>
    </row>
    <row r="847" spans="1:14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N847" s="2"/>
    </row>
    <row r="848" spans="1:14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N848" s="2"/>
    </row>
    <row r="849" spans="1:14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N849" s="2"/>
    </row>
    <row r="850" spans="1:14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N850" s="2"/>
    </row>
    <row r="851" spans="1:14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N851" s="2"/>
    </row>
    <row r="852" spans="1:14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N852" s="2"/>
    </row>
    <row r="853" spans="1:14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N853" s="2"/>
    </row>
    <row r="854" spans="1:14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N854" s="2"/>
    </row>
    <row r="855" spans="1:14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N855" s="2"/>
    </row>
    <row r="856" spans="1:14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N856" s="2"/>
    </row>
    <row r="857" spans="1:14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N857" s="2"/>
    </row>
    <row r="858" spans="1:14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N858" s="2"/>
    </row>
    <row r="859" spans="1:14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N859" s="2"/>
    </row>
    <row r="860" spans="1:14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N860" s="2"/>
    </row>
    <row r="861" spans="1:14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N861" s="2"/>
    </row>
    <row r="862" spans="1:14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N862" s="2"/>
    </row>
    <row r="863" spans="1:14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N863" s="2"/>
    </row>
    <row r="864" spans="1:14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N864" s="2"/>
    </row>
    <row r="865" spans="1:14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N865" s="2"/>
    </row>
    <row r="866" spans="1:14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N866" s="2"/>
    </row>
    <row r="867" spans="1:14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N867" s="2"/>
    </row>
    <row r="868" spans="1:14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N868" s="2"/>
    </row>
    <row r="869" spans="1:14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N869" s="2"/>
    </row>
    <row r="870" spans="1:14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N870" s="2"/>
    </row>
    <row r="871" spans="1:14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N871" s="2"/>
    </row>
    <row r="872" spans="1:14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N872" s="2"/>
    </row>
    <row r="873" spans="1:14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N873" s="2"/>
    </row>
    <row r="874" spans="1:14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N874" s="2"/>
    </row>
    <row r="875" spans="1:14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N875" s="2"/>
    </row>
    <row r="876" spans="1:14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N876" s="2"/>
    </row>
    <row r="877" spans="1:14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N877" s="2"/>
    </row>
    <row r="878" spans="1:14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N878" s="2"/>
    </row>
    <row r="879" spans="1:14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N879" s="2"/>
    </row>
    <row r="880" spans="1:14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N880" s="2"/>
    </row>
    <row r="881" spans="1:14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N881" s="2"/>
    </row>
    <row r="882" spans="1:14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N882" s="2"/>
    </row>
    <row r="883" spans="1:14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N883" s="2"/>
    </row>
    <row r="884" spans="1:14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N884" s="2"/>
    </row>
    <row r="885" spans="1:14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N885" s="2"/>
    </row>
    <row r="886" spans="1:14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N886" s="2"/>
    </row>
    <row r="887" spans="1:14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N887" s="2"/>
    </row>
    <row r="888" spans="1:14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N888" s="2"/>
    </row>
    <row r="889" spans="1:14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N889" s="2"/>
    </row>
    <row r="890" spans="1:14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N890" s="2"/>
    </row>
    <row r="891" spans="1:14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N891" s="2"/>
    </row>
    <row r="892" spans="1:14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N892" s="2"/>
    </row>
    <row r="893" spans="1:14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N893" s="2"/>
    </row>
    <row r="894" spans="1:14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N894" s="2"/>
    </row>
    <row r="895" spans="1:14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N895" s="2"/>
    </row>
    <row r="896" spans="1:14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N896" s="2"/>
    </row>
    <row r="897" spans="1:14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N897" s="2"/>
    </row>
    <row r="898" spans="1:14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N898" s="2"/>
    </row>
    <row r="899" spans="1:14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N899" s="2"/>
    </row>
    <row r="900" spans="1:14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N900" s="2"/>
    </row>
    <row r="901" spans="1:14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N901" s="2"/>
    </row>
    <row r="902" spans="1:14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N902" s="2"/>
    </row>
    <row r="903" spans="1:14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N903" s="2"/>
    </row>
    <row r="904" spans="1:14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N904" s="2"/>
    </row>
    <row r="905" spans="1:14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N905" s="2"/>
    </row>
    <row r="906" spans="1:14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N906" s="2"/>
    </row>
    <row r="907" spans="1:14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N907" s="2"/>
    </row>
    <row r="908" spans="1:14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N908" s="2"/>
    </row>
    <row r="909" spans="1:14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N909" s="2"/>
    </row>
    <row r="910" spans="1:14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N910" s="2"/>
    </row>
    <row r="911" spans="1:14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N911" s="2"/>
    </row>
    <row r="912" spans="1:14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N912" s="2"/>
    </row>
    <row r="913" spans="1:14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N913" s="2"/>
    </row>
    <row r="914" spans="1:14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N914" s="2"/>
    </row>
    <row r="915" spans="1:14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N915" s="2"/>
    </row>
    <row r="916" spans="1:14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N916" s="2"/>
    </row>
    <row r="917" spans="1:14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N917" s="2"/>
    </row>
    <row r="918" spans="1:14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N918" s="2"/>
    </row>
    <row r="919" spans="1:14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N919" s="2"/>
    </row>
    <row r="920" spans="1:14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N920" s="2"/>
    </row>
    <row r="921" spans="1:14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N921" s="2"/>
    </row>
    <row r="922" spans="1:14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N922" s="2"/>
    </row>
    <row r="923" spans="1:14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N923" s="2"/>
    </row>
    <row r="924" spans="1:14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N924" s="2"/>
    </row>
    <row r="925" spans="1:14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N925" s="2"/>
    </row>
    <row r="926" spans="1:14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N926" s="2"/>
    </row>
    <row r="927" spans="1:14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N927" s="2"/>
    </row>
    <row r="928" spans="1:14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N928" s="2"/>
    </row>
    <row r="929" spans="1:14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N929" s="2"/>
    </row>
    <row r="930" spans="1:14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N930" s="2"/>
    </row>
    <row r="931" spans="1:14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N931" s="2"/>
    </row>
    <row r="932" spans="1:14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N932" s="2"/>
    </row>
    <row r="933" spans="1:14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N933" s="2"/>
    </row>
    <row r="934" spans="1:14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N934" s="2"/>
    </row>
    <row r="935" spans="1:14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N935" s="2"/>
    </row>
    <row r="936" spans="1:14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N936" s="2"/>
    </row>
    <row r="937" spans="1:14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N937" s="2"/>
    </row>
    <row r="938" spans="1:14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N938" s="2"/>
    </row>
    <row r="939" spans="1:14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N939" s="2"/>
    </row>
    <row r="940" spans="1:14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N940" s="2"/>
    </row>
    <row r="941" spans="1:14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N941" s="2"/>
    </row>
    <row r="942" spans="1:14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N942" s="2"/>
    </row>
    <row r="943" spans="1:14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N943" s="2"/>
    </row>
    <row r="944" spans="1:14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N944" s="2"/>
    </row>
    <row r="945" spans="1:14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N945" s="2"/>
    </row>
    <row r="946" spans="1:14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N946" s="2"/>
    </row>
    <row r="947" spans="1:14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N947" s="2"/>
    </row>
    <row r="948" spans="1:14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N948" s="2"/>
    </row>
    <row r="949" spans="1:14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N949" s="2"/>
    </row>
    <row r="950" spans="1:14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N950" s="2"/>
    </row>
    <row r="951" spans="1:14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N951" s="2"/>
    </row>
    <row r="952" spans="1:14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N952" s="2"/>
    </row>
    <row r="953" spans="1:14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N953" s="2"/>
    </row>
    <row r="954" spans="1:14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N954" s="2"/>
    </row>
    <row r="955" spans="1:14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N955" s="2"/>
    </row>
    <row r="956" spans="1:14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N956" s="2"/>
    </row>
    <row r="957" spans="1:14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N957" s="2"/>
    </row>
    <row r="958" spans="1:14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N958" s="2"/>
    </row>
    <row r="959" spans="1:14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N959" s="2"/>
    </row>
    <row r="960" spans="1:14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N960" s="2"/>
    </row>
    <row r="961" spans="1:14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N961" s="2"/>
    </row>
    <row r="962" spans="1:14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N962" s="2"/>
    </row>
    <row r="963" spans="1:14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N963" s="2"/>
    </row>
    <row r="964" spans="1:14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N964" s="2"/>
    </row>
    <row r="965" spans="1:14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N965" s="2"/>
    </row>
    <row r="966" spans="1:14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N966" s="2"/>
    </row>
    <row r="967" spans="1:14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N967" s="2"/>
    </row>
    <row r="968" spans="1:14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N968" s="2"/>
    </row>
    <row r="969" spans="1:14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N969" s="2"/>
    </row>
    <row r="970" spans="1:14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N970" s="2"/>
    </row>
    <row r="971" spans="1:14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N971" s="2"/>
    </row>
    <row r="972" spans="1:14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N972" s="2"/>
    </row>
    <row r="973" spans="1:14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N973" s="2"/>
    </row>
    <row r="974" spans="1:14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N974" s="2"/>
    </row>
    <row r="975" spans="1:14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N975" s="2"/>
    </row>
    <row r="976" spans="1:14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N976" s="2"/>
    </row>
    <row r="977" spans="1:14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N977" s="2"/>
    </row>
    <row r="978" spans="1:14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N978" s="2"/>
    </row>
    <row r="979" spans="1:14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N979" s="2"/>
    </row>
    <row r="980" spans="1:14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N980" s="2"/>
    </row>
    <row r="981" spans="1:14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N981" s="2"/>
    </row>
    <row r="982" spans="1:14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N982" s="2"/>
    </row>
    <row r="983" spans="1:14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N983" s="2"/>
    </row>
    <row r="984" spans="1:14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N984" s="2"/>
    </row>
    <row r="985" spans="1:14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N985" s="2"/>
    </row>
    <row r="986" spans="1:14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N986" s="2"/>
    </row>
    <row r="987" spans="1:14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N987" s="2"/>
    </row>
    <row r="988" spans="1:14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N988" s="2"/>
    </row>
    <row r="989" spans="1:14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N989" s="2"/>
    </row>
    <row r="990" spans="1:14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N990" s="2"/>
    </row>
    <row r="991" spans="1:14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N991" s="2"/>
    </row>
    <row r="992" spans="1:14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N992" s="2"/>
    </row>
    <row r="993" spans="1:14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N993" s="2"/>
    </row>
    <row r="994" spans="1:14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N994" s="2"/>
    </row>
    <row r="995" spans="1:14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N995" s="2"/>
    </row>
    <row r="996" spans="1:14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N996" s="2"/>
    </row>
    <row r="997" spans="1:14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N997" s="2"/>
    </row>
    <row r="998" spans="1:14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N998" s="2"/>
    </row>
    <row r="999" spans="1:14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N999" s="2"/>
    </row>
    <row r="1000" spans="1:14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N1000" s="2"/>
    </row>
    <row r="1001" spans="1:14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N1001" s="2"/>
    </row>
    <row r="1002" spans="1:14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N1002" s="2"/>
    </row>
    <row r="1003" spans="1:14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N1003" s="2"/>
    </row>
    <row r="1004" spans="1:14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N1004" s="2"/>
    </row>
    <row r="1005" spans="1:14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N1005" s="2"/>
    </row>
    <row r="1006" spans="1:14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N1006" s="2"/>
    </row>
    <row r="1007" spans="1:14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N1007" s="2"/>
    </row>
    <row r="1008" spans="1:14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N1008" s="2"/>
    </row>
    <row r="1009" spans="1:14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N1009" s="2"/>
    </row>
    <row r="1010" spans="1:14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N1010" s="2"/>
    </row>
    <row r="1011" spans="1:14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N1011" s="2"/>
    </row>
    <row r="1012" spans="1:14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N1012" s="2"/>
    </row>
    <row r="1013" spans="1:14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N1013" s="2"/>
    </row>
    <row r="1014" spans="1:14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N1014" s="2"/>
    </row>
    <row r="1015" spans="1:14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N1015" s="2"/>
    </row>
    <row r="1016" spans="1:14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N1016" s="2"/>
    </row>
    <row r="1017" spans="1:14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N1017" s="2"/>
    </row>
    <row r="1018" spans="1:14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N1018" s="2"/>
    </row>
    <row r="1019" spans="1:14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N1019" s="2"/>
    </row>
    <row r="1020" spans="1:14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N1020" s="2"/>
    </row>
    <row r="1021" spans="1:14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N1021" s="2"/>
    </row>
    <row r="1022" spans="1:14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N1022" s="2"/>
    </row>
    <row r="1023" spans="1:14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N1023" s="2"/>
    </row>
    <row r="1024" spans="1:14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N1024" s="2"/>
    </row>
    <row r="1025" spans="1:14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N1025" s="2"/>
    </row>
    <row r="1026" spans="1:14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N1026" s="2"/>
    </row>
    <row r="1027" spans="1:14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N1027" s="2"/>
    </row>
    <row r="1028" spans="1:14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N1028" s="2"/>
    </row>
    <row r="1029" spans="1:14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N1029" s="2"/>
    </row>
    <row r="1030" spans="1:14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N1030" s="2"/>
    </row>
    <row r="1031" spans="1:14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N1031" s="2"/>
    </row>
    <row r="1032" spans="1:14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N1032" s="2"/>
    </row>
    <row r="1033" spans="1:14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N1033" s="2"/>
    </row>
    <row r="1034" spans="1:14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N1034" s="2"/>
    </row>
    <row r="1035" spans="1:14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N1035" s="2"/>
    </row>
    <row r="1036" spans="1:14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N1036" s="2"/>
    </row>
    <row r="1037" spans="1:14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N1037" s="2"/>
    </row>
    <row r="1038" spans="1:14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N1038" s="2"/>
    </row>
    <row r="1039" spans="1:14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N1039" s="2"/>
    </row>
    <row r="1040" spans="1:14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N1040" s="2"/>
    </row>
    <row r="1041" spans="1:14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N1041" s="2"/>
    </row>
    <row r="1042" spans="1:14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N1042" s="2"/>
    </row>
    <row r="1043" spans="1:14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N1043" s="2"/>
    </row>
    <row r="1044" spans="1:14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N1044" s="2"/>
    </row>
    <row r="1045" spans="1:14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N1045" s="2"/>
    </row>
    <row r="1046" spans="1:14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N1046" s="2"/>
    </row>
    <row r="1047" spans="1:14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N1047" s="2"/>
    </row>
    <row r="1048" spans="1:14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N1048" s="2"/>
    </row>
    <row r="1049" spans="1:14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N1049" s="2"/>
    </row>
    <row r="1050" spans="1:14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N1050" s="2"/>
    </row>
    <row r="1051" spans="1:14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N1051" s="2"/>
    </row>
    <row r="1052" spans="1:14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N1052" s="2"/>
    </row>
    <row r="1053" spans="1:14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N1053" s="2"/>
    </row>
    <row r="1054" spans="1:14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N1054" s="2"/>
    </row>
    <row r="1055" spans="1:14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N1055" s="2"/>
    </row>
    <row r="1056" spans="1:14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N1056" s="2"/>
    </row>
    <row r="1057" spans="1:14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N1057" s="2"/>
    </row>
    <row r="1058" spans="1:14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N1058" s="2"/>
    </row>
    <row r="1059" spans="1:14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N1059" s="2"/>
    </row>
    <row r="1060" spans="1:14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N1060" s="2"/>
    </row>
    <row r="1061" spans="1:14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N1061" s="2"/>
    </row>
    <row r="1062" spans="1:14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N1062" s="2"/>
    </row>
    <row r="1063" spans="1:14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N1063" s="2"/>
    </row>
    <row r="1064" spans="1:14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N1064" s="2"/>
    </row>
    <row r="1065" spans="1:14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N1065" s="2"/>
    </row>
    <row r="1066" spans="1:14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N1066" s="2"/>
    </row>
    <row r="1067" spans="1:14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N1067" s="2"/>
    </row>
    <row r="1068" spans="1:14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N1068" s="2"/>
    </row>
    <row r="1069" spans="1:14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N1069" s="2"/>
    </row>
    <row r="1070" spans="1:14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N1070" s="2"/>
    </row>
    <row r="1071" spans="1:14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N1071" s="2"/>
    </row>
    <row r="1072" spans="1:14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N1072" s="2"/>
    </row>
    <row r="1073" spans="1:14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N1073" s="2"/>
    </row>
    <row r="1074" spans="1:14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N1074" s="2"/>
    </row>
    <row r="1075" spans="1:14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N1075" s="2"/>
    </row>
    <row r="1076" spans="1:14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N1076" s="2"/>
    </row>
    <row r="1077" spans="1:14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N1077" s="2"/>
    </row>
    <row r="1078" spans="1:14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N1078" s="2"/>
    </row>
    <row r="1079" spans="1:14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N1079" s="2"/>
    </row>
    <row r="1080" spans="1:14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N1080" s="2"/>
    </row>
    <row r="1081" spans="1:14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N1081" s="2"/>
    </row>
    <row r="1082" spans="1:14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N1082" s="2"/>
    </row>
    <row r="1083" spans="1:14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N1083" s="2"/>
    </row>
    <row r="1084" spans="1:14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N1084" s="2"/>
    </row>
    <row r="1085" spans="1:14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N1085" s="2"/>
    </row>
    <row r="1086" spans="1:14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N1086" s="2"/>
    </row>
    <row r="1087" spans="1:14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N1087" s="2"/>
    </row>
    <row r="1088" spans="1:14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N1088" s="2"/>
    </row>
    <row r="1089" spans="1:14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N1089" s="2"/>
    </row>
    <row r="1090" spans="1:14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N1090" s="2"/>
    </row>
    <row r="1091" spans="1:14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N1091" s="2"/>
    </row>
    <row r="1092" spans="1:14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N1092" s="2"/>
    </row>
    <row r="1093" spans="1:14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N1093" s="2"/>
    </row>
    <row r="1094" spans="1:14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N1094" s="2"/>
    </row>
    <row r="1095" spans="1:14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N1095" s="2"/>
    </row>
    <row r="1096" spans="1:14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N1096" s="2"/>
    </row>
    <row r="1097" spans="1:14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N1097" s="2"/>
    </row>
    <row r="1098" spans="1:14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N1098" s="2"/>
    </row>
    <row r="1099" spans="1:14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N1099" s="2"/>
    </row>
    <row r="1100" spans="1:14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N1100" s="2"/>
    </row>
    <row r="1101" spans="1:14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N1101" s="2"/>
    </row>
    <row r="1102" spans="1:14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N1102" s="2"/>
    </row>
    <row r="1103" spans="1:14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N1103" s="2"/>
    </row>
    <row r="1104" spans="1:14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N1104" s="2"/>
    </row>
    <row r="1105" spans="1:14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N1105" s="2"/>
    </row>
    <row r="1106" spans="1:14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N1106" s="2"/>
    </row>
    <row r="1107" spans="1:14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N1107" s="2"/>
    </row>
    <row r="1108" spans="1:14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N1108" s="2"/>
    </row>
    <row r="1109" spans="1:14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N1109" s="2"/>
    </row>
    <row r="1110" spans="1:14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N1110" s="2"/>
    </row>
    <row r="1111" spans="1:14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N1111" s="2"/>
    </row>
    <row r="1112" spans="1:14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N1112" s="2"/>
    </row>
    <row r="1113" spans="1:14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N1113" s="2"/>
    </row>
    <row r="1114" spans="1:14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N1114" s="2"/>
    </row>
    <row r="1115" spans="1:14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N1115" s="2"/>
    </row>
    <row r="1116" spans="1:14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N1116" s="2"/>
    </row>
    <row r="1117" spans="1:14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N1117" s="2"/>
    </row>
    <row r="1118" spans="1:14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N1118" s="2"/>
    </row>
    <row r="1119" spans="1:14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N1119" s="2"/>
    </row>
    <row r="1120" spans="1:14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N1120" s="2"/>
    </row>
    <row r="1121" spans="1:14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N1121" s="2"/>
    </row>
    <row r="1122" spans="1:14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N1122" s="2"/>
    </row>
    <row r="1123" spans="1:14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N1123" s="2"/>
    </row>
    <row r="1124" spans="1:14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N1124" s="2"/>
    </row>
    <row r="1125" spans="1:14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N1125" s="2"/>
    </row>
    <row r="1126" spans="1:14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N1126" s="2"/>
    </row>
    <row r="1127" spans="1:14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N1127" s="2"/>
    </row>
    <row r="1128" spans="1:14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N1128" s="2"/>
    </row>
    <row r="1129" spans="1:14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N1129" s="2"/>
    </row>
    <row r="1130" spans="1:14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N1130" s="2"/>
    </row>
    <row r="1131" spans="1:14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N1131" s="2"/>
    </row>
    <row r="1132" spans="1:14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N1132" s="2"/>
    </row>
    <row r="1133" spans="1:14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N1133" s="2"/>
    </row>
    <row r="1134" spans="1:14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N1134" s="2"/>
    </row>
    <row r="1135" spans="1:14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N1135" s="2"/>
    </row>
    <row r="1136" spans="1:14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N1136" s="2"/>
    </row>
    <row r="1137" spans="1:14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N1137" s="2"/>
    </row>
    <row r="1138" spans="1:14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N1138" s="2"/>
    </row>
    <row r="1139" spans="1:14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N1139" s="2"/>
    </row>
    <row r="1140" spans="1:14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N1140" s="2"/>
    </row>
    <row r="1141" spans="1:14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N1141" s="2"/>
    </row>
    <row r="1142" spans="1:14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N1142" s="2"/>
    </row>
    <row r="1143" spans="1:14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N1143" s="2"/>
    </row>
    <row r="1144" spans="1:14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N1144" s="2"/>
    </row>
    <row r="1145" spans="1:14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N1145" s="2"/>
    </row>
    <row r="1146" spans="1:14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N1146" s="2"/>
    </row>
    <row r="1147" spans="1:14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N1147" s="2"/>
    </row>
    <row r="1148" spans="1:14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N1148" s="2"/>
    </row>
    <row r="1149" spans="1:14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N1149" s="2"/>
    </row>
    <row r="1150" spans="1:14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N1150" s="2"/>
    </row>
    <row r="1151" spans="1:14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N1151" s="2"/>
    </row>
    <row r="1152" spans="1:14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N1152" s="2"/>
    </row>
    <row r="1153" spans="1:14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N1153" s="2"/>
    </row>
    <row r="1154" spans="1:14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N1154" s="2"/>
    </row>
    <row r="1155" spans="1:14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N1155" s="2"/>
    </row>
    <row r="1156" spans="1:14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N1156" s="2"/>
    </row>
    <row r="1157" spans="1:14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N1157" s="2"/>
    </row>
    <row r="1158" spans="1:14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N1158" s="2"/>
    </row>
    <row r="1159" spans="1:14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N1159" s="2"/>
    </row>
    <row r="1160" spans="1:14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N1160" s="2"/>
    </row>
    <row r="1161" spans="1:14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N1161" s="2"/>
    </row>
    <row r="1162" spans="1:14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N1162" s="2"/>
    </row>
    <row r="1163" spans="1:14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N1163" s="2"/>
    </row>
    <row r="1164" spans="1:14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N1164" s="2"/>
    </row>
    <row r="1165" spans="1:14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N1165" s="2"/>
    </row>
    <row r="1166" spans="1:14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N1166" s="2"/>
    </row>
    <row r="1167" spans="1:14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N1167" s="2"/>
    </row>
    <row r="1168" spans="1:14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N1168" s="2"/>
    </row>
    <row r="1169" spans="1:14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N1169" s="2"/>
    </row>
    <row r="1170" spans="1:14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N1170" s="2"/>
    </row>
    <row r="1171" spans="1:14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N1171" s="2"/>
    </row>
    <row r="1172" spans="1:14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N1172" s="2"/>
    </row>
    <row r="1173" spans="1:14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N1173" s="2"/>
    </row>
    <row r="1174" spans="1:14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N1174" s="2"/>
    </row>
    <row r="1175" spans="1:14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N1175" s="2"/>
    </row>
    <row r="1176" spans="1:14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N1176" s="2"/>
    </row>
    <row r="1177" spans="1:14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N1177" s="2"/>
    </row>
    <row r="1178" spans="1:14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N1178" s="2"/>
    </row>
    <row r="1179" spans="1:14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N1179" s="2"/>
    </row>
    <row r="1180" spans="1:14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N1180" s="2"/>
    </row>
    <row r="1181" spans="1:14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N1181" s="2"/>
    </row>
    <row r="1182" spans="1:14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N1182" s="2"/>
    </row>
    <row r="1183" spans="1:14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N1183" s="2"/>
    </row>
    <row r="1184" spans="1:14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N1184" s="2"/>
    </row>
    <row r="1185" spans="1:14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N1185" s="2"/>
    </row>
    <row r="1186" spans="1:14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N1186" s="2"/>
    </row>
    <row r="1187" spans="1:14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N1187" s="2"/>
    </row>
    <row r="1188" spans="1:14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N1188" s="2"/>
    </row>
    <row r="1189" spans="1:14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N1189" s="2"/>
    </row>
    <row r="1190" spans="1:14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N1190" s="2"/>
    </row>
    <row r="1191" spans="1:14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N1191" s="2"/>
    </row>
    <row r="1192" spans="1:14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N1192" s="2"/>
    </row>
    <row r="1193" spans="1:14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N1193" s="2"/>
    </row>
    <row r="1194" spans="1:14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N1194" s="2"/>
    </row>
    <row r="1195" spans="1:14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N1195" s="2"/>
    </row>
    <row r="1196" spans="1:14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N1196" s="2"/>
    </row>
    <row r="1197" spans="1:14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N1197" s="2"/>
    </row>
    <row r="1198" spans="1:14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N1198" s="2"/>
    </row>
    <row r="1199" spans="1:14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N1199" s="2"/>
    </row>
    <row r="1200" spans="1:14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N1200" s="2"/>
    </row>
    <row r="1201" spans="1:14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N1201" s="2"/>
    </row>
    <row r="1202" spans="1:14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N1202" s="2"/>
    </row>
    <row r="1203" spans="1:14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N1203" s="2"/>
    </row>
    <row r="1204" spans="1:14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N1204" s="2"/>
    </row>
    <row r="1205" spans="1:14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N1205" s="2"/>
    </row>
    <row r="1206" spans="1:14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N1206" s="2"/>
    </row>
    <row r="1207" spans="1:14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N1207" s="2"/>
    </row>
    <row r="1208" spans="1:14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N1208" s="2"/>
    </row>
    <row r="1209" spans="1:14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N1209" s="2"/>
    </row>
    <row r="1210" spans="1:14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N1210" s="2"/>
    </row>
    <row r="1211" spans="1:14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N1211" s="2"/>
    </row>
    <row r="1212" spans="1:14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N1212" s="2"/>
    </row>
    <row r="1213" spans="1:14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N1213" s="2"/>
    </row>
    <row r="1214" spans="1:14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N1214" s="2"/>
    </row>
    <row r="1215" spans="1:14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N1215" s="2"/>
    </row>
    <row r="1216" spans="1:14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N1216" s="2"/>
    </row>
    <row r="1217" spans="1:14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N1217" s="2"/>
    </row>
    <row r="1218" spans="1:14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N1218" s="2"/>
    </row>
    <row r="1219" spans="1:14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N1219" s="2"/>
    </row>
    <row r="1220" spans="1:14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N1220" s="2"/>
    </row>
    <row r="1221" spans="1:14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N1221" s="2"/>
    </row>
    <row r="1222" spans="1:14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N1222" s="2"/>
    </row>
    <row r="1223" spans="1:14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N1223" s="2"/>
    </row>
    <row r="1224" spans="1:14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N1224" s="2"/>
    </row>
    <row r="1225" spans="1:14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N1225" s="2"/>
    </row>
    <row r="1226" spans="1:14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N1226" s="2"/>
    </row>
    <row r="1227" spans="1:14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N1227" s="2"/>
    </row>
    <row r="1228" spans="1:14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N1228" s="2"/>
    </row>
    <row r="1229" spans="1:14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N1229" s="2"/>
    </row>
    <row r="1230" spans="1:14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N1230" s="2"/>
    </row>
    <row r="1231" spans="1:12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</row>
    <row r="1232" spans="1:12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</row>
    <row r="1233" spans="1:12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</row>
    <row r="1234" spans="1:12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</row>
    <row r="1235" spans="1:12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</row>
    <row r="1236" spans="1:12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</row>
    <row r="1237" spans="1:12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</row>
    <row r="1238" spans="1:12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</row>
    <row r="1239" spans="1:12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</row>
    <row r="1240" spans="1:12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</row>
    <row r="1241" spans="1:12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</row>
    <row r="1242" spans="1:12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</row>
    <row r="1243" spans="1:12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</row>
    <row r="1244" spans="1:12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</row>
    <row r="1245" spans="1:12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</row>
    <row r="1246" spans="1:12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</row>
    <row r="1247" spans="1:12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</row>
    <row r="1248" spans="1:12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</row>
    <row r="1249" spans="1:12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</row>
    <row r="1250" spans="1:12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</row>
    <row r="1251" spans="1:12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</row>
    <row r="1252" spans="1:12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</row>
    <row r="1253" spans="1:12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</row>
    <row r="1254" spans="1:12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</row>
    <row r="1255" spans="1:12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</row>
    <row r="1256" spans="1:12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</row>
    <row r="1257" spans="1:12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</row>
    <row r="1258" spans="1:12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</row>
    <row r="1259" spans="1:12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</row>
    <row r="1260" spans="1:12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</row>
    <row r="1261" spans="1:12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</row>
    <row r="1262" spans="1:12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</row>
    <row r="1263" spans="1:12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</row>
    <row r="1264" spans="1:12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</row>
    <row r="1265" spans="1:12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</row>
    <row r="1266" spans="1:12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</row>
    <row r="1267" spans="1:12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</row>
    <row r="1268" spans="1:12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</row>
    <row r="1269" spans="1:12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</row>
    <row r="1270" spans="1:12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</row>
    <row r="1271" spans="1:12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</row>
    <row r="1272" spans="1:12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</row>
    <row r="1273" spans="1:12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</row>
    <row r="1274" spans="1:12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</row>
    <row r="1275" spans="1:12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</row>
    <row r="1276" spans="1:12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</row>
    <row r="1277" spans="1:12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</row>
    <row r="1278" spans="1:12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</row>
    <row r="1279" spans="1:12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</row>
    <row r="1280" spans="1:12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</row>
    <row r="1281" spans="1:12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</row>
    <row r="1282" spans="1:12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</row>
    <row r="1283" spans="1:12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</row>
    <row r="1284" spans="1:12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</row>
    <row r="1285" spans="1:12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</row>
    <row r="1286" spans="1:12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</row>
    <row r="1287" spans="1:12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</row>
    <row r="1288" spans="1:12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</row>
    <row r="1289" spans="1:12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</row>
    <row r="1290" spans="1:12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</row>
    <row r="1291" spans="1:12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</row>
    <row r="1292" spans="1:12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</row>
    <row r="1293" spans="1:12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</row>
    <row r="1294" spans="1:12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</row>
    <row r="1295" spans="1:12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</row>
    <row r="1296" spans="1:12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</row>
    <row r="1297" spans="1:12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</row>
    <row r="1298" spans="1:12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</row>
    <row r="1299" spans="1:12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</row>
    <row r="1300" spans="1:12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</row>
    <row r="1301" spans="1:12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</row>
    <row r="1302" spans="1:12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</row>
    <row r="1303" spans="1:12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</row>
    <row r="1304" spans="1:12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</row>
    <row r="1305" spans="1:12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</row>
    <row r="1306" spans="1:12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</row>
    <row r="1307" spans="1:12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</row>
    <row r="1308" spans="1:12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</row>
    <row r="1309" spans="1:12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</row>
    <row r="1310" spans="1:12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</row>
    <row r="1311" spans="1:12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</row>
    <row r="1312" spans="1:12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</row>
    <row r="1313" spans="1:12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</row>
    <row r="1314" spans="1:12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</row>
    <row r="1315" spans="1:12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</row>
    <row r="1316" spans="1:12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</row>
    <row r="1317" spans="1:12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</row>
    <row r="1318" spans="1:12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</row>
    <row r="1319" spans="1:12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</row>
    <row r="1320" spans="1:12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</row>
    <row r="1321" spans="1:12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</row>
    <row r="1322" spans="1:12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</row>
    <row r="1323" spans="1:12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</row>
    <row r="1324" spans="1:12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</row>
    <row r="1325" spans="1:12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</row>
    <row r="1326" spans="1:12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</row>
    <row r="1327" spans="1:12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</row>
    <row r="1328" spans="1:12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</row>
    <row r="1329" spans="1:12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</row>
    <row r="1330" spans="1:12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</row>
    <row r="1331" spans="1:12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</row>
    <row r="1332" spans="1:12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</row>
    <row r="1333" spans="1:12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</row>
    <row r="1334" spans="1:12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</row>
    <row r="1335" spans="1:12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</row>
    <row r="1336" spans="1:12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</row>
    <row r="1337" spans="1:12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</row>
    <row r="1338" spans="1:12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</row>
    <row r="1339" spans="1:12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</row>
    <row r="1340" spans="1:12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</row>
    <row r="1341" spans="1:12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</row>
    <row r="1342" spans="1:12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</row>
    <row r="1343" spans="1:12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</row>
    <row r="1344" spans="1:12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</row>
    <row r="1345" spans="1:12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</row>
    <row r="1346" spans="1:12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</row>
    <row r="1347" spans="1:12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</row>
    <row r="1348" spans="1:12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</row>
    <row r="1349" spans="1:12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</row>
    <row r="1350" spans="1:12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</row>
    <row r="1351" spans="1:12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</row>
    <row r="1352" spans="1:12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</row>
    <row r="1353" spans="1:12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</row>
    <row r="1354" spans="1:12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</row>
    <row r="1355" spans="1:12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</row>
    <row r="1356" spans="1:12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</row>
    <row r="1357" spans="1:12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</row>
    <row r="1358" spans="1:12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</row>
    <row r="1359" spans="1:12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</row>
    <row r="1360" spans="1:12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</row>
    <row r="1361" spans="1:12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</row>
    <row r="1362" spans="1:12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</row>
    <row r="1363" spans="1:12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</row>
    <row r="1364" spans="1:12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</row>
    <row r="1365" spans="1:12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</row>
    <row r="1366" spans="1:12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</row>
    <row r="1367" spans="1:12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</row>
    <row r="1368" spans="1:12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</row>
    <row r="1369" spans="1:12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</row>
    <row r="1370" spans="1:12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</row>
    <row r="1371" spans="1:12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</row>
    <row r="1372" spans="1:12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</row>
    <row r="1373" spans="1:12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</row>
    <row r="1374" spans="1:12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</row>
    <row r="1375" spans="1:12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</row>
    <row r="1376" spans="1:12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</row>
    <row r="1377" spans="1:12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</row>
    <row r="1378" spans="1:12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</row>
    <row r="1379" spans="1:12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</row>
    <row r="1380" spans="1:12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</row>
    <row r="1381" spans="1:12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</row>
    <row r="1382" spans="1:12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</row>
    <row r="1383" spans="1:12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</row>
    <row r="1384" spans="1:12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</row>
    <row r="1385" spans="1:12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</row>
    <row r="1386" spans="1:12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</row>
    <row r="1387" spans="1:12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</row>
    <row r="1388" spans="1:12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</row>
    <row r="1389" spans="1:12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</row>
    <row r="1390" spans="1:12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</row>
    <row r="1391" spans="1:12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</row>
    <row r="1392" spans="1:12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</row>
    <row r="1393" spans="1:12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</row>
    <row r="1394" spans="1:12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</row>
    <row r="1395" spans="1:12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</row>
    <row r="1396" spans="1:12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</row>
    <row r="1397" spans="1:12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</row>
    <row r="1398" spans="1:12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</row>
    <row r="1399" spans="1:12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</row>
    <row r="1400" spans="1:12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</row>
    <row r="1401" spans="1:12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</row>
    <row r="1402" spans="1:12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</row>
    <row r="1403" spans="1:12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</row>
    <row r="1404" spans="1:12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</row>
    <row r="1405" spans="1:12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</row>
    <row r="1406" spans="1:12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</row>
    <row r="1407" spans="1:12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</row>
    <row r="1408" spans="1:12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</row>
    <row r="1409" spans="1:12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</row>
    <row r="1410" spans="1:12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</row>
    <row r="1411" spans="1:12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</row>
    <row r="1412" spans="1:12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</row>
    <row r="1413" spans="1:12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</row>
    <row r="1414" spans="1:12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</row>
    <row r="1415" spans="1:12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</row>
    <row r="1416" spans="1:12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</row>
    <row r="1417" spans="1:12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</row>
    <row r="1418" spans="1:12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</row>
    <row r="1419" spans="1:12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</row>
    <row r="1420" spans="1:12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</row>
    <row r="1421" spans="1:12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</row>
    <row r="1422" spans="1:12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</row>
    <row r="1423" spans="1:12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</row>
    <row r="1424" spans="1:12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</row>
    <row r="1425" spans="1:12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</row>
    <row r="1426" spans="1:12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</row>
    <row r="1427" spans="1:12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</row>
    <row r="1428" spans="1:12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</row>
    <row r="1429" spans="1:12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</row>
    <row r="1430" spans="1:12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</row>
    <row r="1431" spans="1:12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</row>
    <row r="1432" spans="1:12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</row>
    <row r="1433" spans="1:12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</row>
    <row r="1434" spans="1:12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</row>
    <row r="1435" spans="1:12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</row>
    <row r="1436" spans="1:12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</row>
    <row r="1437" spans="1:12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</row>
    <row r="1438" spans="1:12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</row>
    <row r="1439" spans="1:12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</row>
    <row r="1440" spans="1:12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</row>
    <row r="1441" spans="1:12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</row>
    <row r="1442" spans="1:12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</row>
    <row r="1443" spans="1:12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</row>
    <row r="1444" spans="1:12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</row>
    <row r="1445" spans="1:12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</row>
    <row r="1446" spans="1:12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</row>
    <row r="1447" spans="1:12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</row>
    <row r="1448" spans="1:12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</row>
    <row r="1449" spans="1:12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</row>
    <row r="1450" spans="1:12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</row>
    <row r="1451" spans="1:12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</row>
    <row r="1452" spans="1:12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</row>
    <row r="1453" spans="1:12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</row>
    <row r="1454" spans="1:12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</row>
    <row r="1455" spans="1:12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</row>
    <row r="1456" spans="1:12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</row>
    <row r="1457" spans="1:12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</row>
    <row r="1458" spans="1:12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</row>
    <row r="1459" spans="1:12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</row>
    <row r="1460" spans="1:12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</row>
    <row r="1461" spans="1:12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</row>
    <row r="1462" spans="1:12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</row>
    <row r="1463" spans="1:12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</row>
    <row r="1464" spans="1:12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</row>
    <row r="1465" spans="1:12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</row>
    <row r="1466" spans="1:12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</row>
    <row r="1467" spans="1:12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</row>
    <row r="1468" spans="1:12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</row>
    <row r="1469" spans="1:12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</row>
    <row r="1470" spans="1:12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</row>
    <row r="1471" spans="1:12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</row>
    <row r="1472" spans="1:12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</row>
    <row r="1473" spans="1:12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</row>
    <row r="1474" spans="1:12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</row>
    <row r="1475" spans="1:12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1:12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</row>
    <row r="1477" spans="1:12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1:12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</row>
    <row r="1479" spans="1:12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</row>
    <row r="1480" spans="1:12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</row>
    <row r="1481" spans="1:12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</row>
    <row r="1482" spans="1:12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</row>
    <row r="1483" spans="1:12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</row>
    <row r="1484" spans="1:12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</row>
    <row r="1485" spans="1:12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</row>
    <row r="1486" spans="1:12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</row>
    <row r="1487" spans="1:12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</row>
    <row r="1488" spans="1:12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</row>
    <row r="1489" spans="1:12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</row>
    <row r="1490" spans="1:12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</row>
    <row r="1491" spans="1:12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</row>
    <row r="1492" spans="1:12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</row>
    <row r="1493" spans="1:12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</row>
    <row r="1494" spans="1:12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</row>
    <row r="1495" spans="1:12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</row>
    <row r="1496" spans="1:12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</row>
    <row r="1497" spans="1:12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</row>
    <row r="1498" spans="1:12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</row>
    <row r="1499" spans="1:12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</row>
    <row r="1500" spans="1:12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</row>
    <row r="1501" spans="1:12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</row>
    <row r="1502" spans="1:12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</row>
    <row r="1503" spans="1:12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</row>
    <row r="1504" spans="1:12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</row>
    <row r="1505" spans="1:12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</row>
    <row r="1506" spans="1:12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</row>
    <row r="1507" spans="1:12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</row>
    <row r="1508" spans="1:12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</row>
    <row r="1509" spans="1:12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</row>
    <row r="1510" spans="1:12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</row>
    <row r="1511" spans="1:12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</row>
    <row r="1512" spans="1:12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</row>
    <row r="1513" spans="1:12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</row>
    <row r="1514" spans="1:12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</row>
    <row r="1515" spans="1:12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</row>
    <row r="1516" spans="1:12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</row>
    <row r="1517" spans="1:12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</row>
    <row r="1518" spans="1:12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</row>
    <row r="1519" spans="1:12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</row>
    <row r="1520" spans="1:12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</row>
    <row r="1521" spans="1:12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</row>
    <row r="1522" spans="1:12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</row>
    <row r="1523" spans="1:12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</row>
    <row r="1524" spans="1:12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</row>
    <row r="1525" spans="1:12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</row>
    <row r="1526" spans="1:12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</row>
    <row r="1527" spans="1:12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</row>
    <row r="1528" spans="1:12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</row>
    <row r="1529" spans="1:12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</row>
    <row r="1530" spans="1:12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</row>
    <row r="1531" spans="1:12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</row>
    <row r="1532" spans="1:12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</row>
    <row r="1533" spans="1:12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</row>
    <row r="1534" spans="1:12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</row>
    <row r="1535" spans="1:12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</row>
    <row r="1536" spans="1:12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</row>
    <row r="1537" spans="1:12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</row>
    <row r="1538" spans="1:12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</row>
    <row r="1539" spans="1:12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</row>
    <row r="1540" spans="1:12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</row>
    <row r="1541" spans="1:12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</row>
    <row r="1542" spans="1:12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</row>
    <row r="1543" spans="1:12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</row>
    <row r="1544" spans="1:12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</row>
    <row r="1545" spans="1:12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</row>
    <row r="1546" spans="1:12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</row>
    <row r="1547" spans="1:12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</row>
    <row r="1548" spans="1:12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</row>
    <row r="1549" spans="1:12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</row>
    <row r="1550" spans="1:12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</row>
    <row r="1551" spans="1:12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</row>
    <row r="1552" spans="1:12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</row>
    <row r="1553" spans="1:12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</row>
    <row r="1554" spans="1:12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</row>
    <row r="1555" spans="1:12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</row>
    <row r="1556" spans="1:12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</row>
    <row r="1557" spans="1:12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</row>
    <row r="1558" spans="1:12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</row>
    <row r="1559" spans="1:12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</row>
    <row r="1560" spans="1:12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</row>
    <row r="1561" spans="1:12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</row>
    <row r="1562" spans="1:12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</row>
    <row r="1563" spans="1:12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</row>
    <row r="1564" spans="1:12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</row>
    <row r="1565" spans="1:12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</row>
    <row r="1566" spans="1:12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</row>
    <row r="1567" spans="1:12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</row>
    <row r="1568" spans="1:12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</row>
    <row r="1569" spans="1:12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</row>
    <row r="1570" spans="1:12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</row>
    <row r="1571" spans="1:12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</row>
    <row r="1572" spans="1:12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</row>
    <row r="1573" spans="1:12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</row>
    <row r="1574" spans="1:12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</row>
    <row r="1575" spans="1:12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</row>
    <row r="1576" spans="1:12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</row>
    <row r="1577" spans="1:12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</row>
    <row r="1578" spans="1:12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</row>
    <row r="1579" spans="1:12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</row>
    <row r="1580" spans="1:12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</row>
    <row r="1581" spans="1:12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</row>
    <row r="1582" spans="1:12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</row>
    <row r="1583" spans="1:12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</row>
    <row r="1584" spans="1:12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</row>
    <row r="1585" spans="1:12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</row>
    <row r="1586" spans="1:12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</row>
    <row r="1587" spans="1:12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</row>
    <row r="1588" spans="1:12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</row>
    <row r="1589" spans="1:12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</row>
    <row r="1590" spans="1:12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</row>
    <row r="1591" spans="1:12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</row>
    <row r="1592" spans="1:12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</row>
    <row r="1593" spans="1:12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</row>
    <row r="1594" spans="1:12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</row>
    <row r="1595" spans="1:12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</row>
    <row r="1596" spans="1:12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</row>
    <row r="1597" spans="1:12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</row>
    <row r="1598" spans="1:12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</row>
    <row r="1599" spans="1:12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</row>
    <row r="1600" spans="1:12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</row>
    <row r="1601" spans="1:12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</row>
    <row r="1602" spans="1:12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</row>
    <row r="1603" spans="1:12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</row>
    <row r="1604" spans="1:12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</row>
    <row r="1605" spans="1:12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</row>
    <row r="1606" spans="1:12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</row>
    <row r="1607" spans="1:12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</row>
    <row r="1608" spans="1:12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</row>
    <row r="1609" spans="1:12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</row>
    <row r="1610" spans="1:12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</row>
    <row r="1611" spans="1:12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</row>
    <row r="1612" spans="1:12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</row>
    <row r="1613" spans="1:12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</row>
    <row r="1614" spans="1:12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</row>
    <row r="1615" spans="1:12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</row>
    <row r="1616" spans="1:12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</row>
    <row r="1617" spans="1:12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</row>
    <row r="1618" spans="1:12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</row>
    <row r="1619" spans="1:12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</row>
    <row r="1620" spans="1:12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</row>
    <row r="1621" spans="1:12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</row>
    <row r="1622" spans="1:12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</row>
    <row r="1623" spans="1:12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</row>
    <row r="1624" spans="1:12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</row>
    <row r="1625" spans="1:12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</row>
    <row r="1626" spans="1:12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</row>
    <row r="1627" spans="1:12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</row>
    <row r="1628" spans="1:12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</row>
    <row r="1629" spans="1:12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</row>
    <row r="1630" spans="1:12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</row>
    <row r="1631" spans="1:12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</row>
    <row r="1632" spans="1:12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</row>
    <row r="1633" spans="1:12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</row>
    <row r="1634" spans="1:12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</row>
    <row r="1635" spans="1:12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</row>
    <row r="1636" spans="1:12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</row>
    <row r="1637" spans="1:12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</row>
    <row r="1638" spans="1:12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</row>
    <row r="1639" spans="1:12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</row>
    <row r="1640" spans="1:12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</row>
    <row r="1641" spans="1:12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</row>
    <row r="1642" spans="1:12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</row>
    <row r="1643" spans="1:12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</row>
    <row r="1644" spans="1:12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</row>
    <row r="1645" spans="1:12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</row>
    <row r="1646" spans="1:12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</row>
    <row r="1647" spans="1:12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</row>
    <row r="1648" spans="1:12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</row>
    <row r="1649" spans="1:12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</row>
    <row r="1650" spans="1:12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</row>
    <row r="1651" spans="1:12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</row>
    <row r="1652" spans="1:12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</row>
    <row r="1653" spans="1:12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</row>
    <row r="1654" spans="1:12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</row>
    <row r="1655" spans="1:12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</row>
    <row r="1656" spans="1:12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</row>
    <row r="1657" spans="1:12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</row>
    <row r="1658" spans="1:12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</row>
    <row r="1659" spans="1:12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</row>
    <row r="1660" spans="1:12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</row>
    <row r="1661" spans="1:12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</row>
    <row r="1662" spans="1:12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</row>
    <row r="1663" spans="1:12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</row>
    <row r="1664" spans="1:12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</row>
    <row r="1665" spans="1:12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</row>
    <row r="1666" spans="1:12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</row>
    <row r="1667" spans="1:12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</row>
    <row r="1668" spans="1:12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</row>
    <row r="1669" spans="1:12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</row>
    <row r="1670" spans="1:12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</row>
    <row r="1671" spans="1:12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</row>
    <row r="1672" spans="1:12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</row>
    <row r="1673" spans="1:12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</row>
    <row r="1674" spans="1:12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</row>
    <row r="1675" spans="1:12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</row>
    <row r="1676" spans="1:12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</row>
    <row r="1677" spans="1:12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</row>
    <row r="1678" spans="1:12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</row>
    <row r="1679" spans="1:12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</row>
    <row r="1680" spans="1:12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</row>
    <row r="1681" spans="1:12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</row>
    <row r="1682" spans="1:12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</row>
    <row r="1683" spans="1:12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</row>
    <row r="1684" spans="1:12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</row>
    <row r="1685" spans="1:12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</row>
    <row r="1686" spans="1:12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</row>
    <row r="1687" spans="1:12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</row>
    <row r="1688" spans="1:12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</row>
    <row r="1689" spans="1:12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</row>
    <row r="1690" spans="1:12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</row>
    <row r="1691" spans="1:12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</row>
    <row r="1692" spans="1:12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</row>
    <row r="1693" spans="1:12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</row>
    <row r="1694" spans="1:12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</row>
    <row r="1695" spans="1:12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</row>
    <row r="1696" spans="1:12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</row>
    <row r="1697" spans="1:12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</row>
    <row r="1698" spans="1:12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</row>
    <row r="1699" spans="1:12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</row>
    <row r="1700" spans="1:12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</row>
    <row r="1701" spans="1:12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</row>
    <row r="1702" spans="1:12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</row>
    <row r="1703" spans="1:12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</row>
    <row r="1704" spans="1:12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</row>
    <row r="1705" spans="1:12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</row>
    <row r="1706" spans="1:12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</row>
  </sheetData>
  <sheetProtection/>
  <printOptions gridLines="1"/>
  <pageMargins left="0.48" right="0.5" top="0.55" bottom="0.71" header="0.5118110236220472" footer="0.5118110236220472"/>
  <pageSetup horizontalDpi="600" verticalDpi="600" orientation="portrait" paperSize="9" r:id="rId4"/>
  <headerFooter alignWithMargins="0">
    <oddHeader>&amp;C&amp;A</oddHeader>
  </headerFooter>
  <drawing r:id="rId3"/>
  <legacyDrawing r:id="rId2"/>
  <oleObjects>
    <oleObject progId="Word.Picture.8" shapeId="593629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Sokol</cp:lastModifiedBy>
  <cp:lastPrinted>2001-10-16T08:05:55Z</cp:lastPrinted>
  <dcterms:created xsi:type="dcterms:W3CDTF">1997-10-21T10:07:21Z</dcterms:created>
  <dcterms:modified xsi:type="dcterms:W3CDTF">2012-01-23T09:35:50Z</dcterms:modified>
  <cp:category/>
  <cp:version/>
  <cp:contentType/>
  <cp:contentStatus/>
</cp:coreProperties>
</file>